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 windowWidth="12170" windowHeight="8181" activeTab="0"/>
  </bookViews>
  <sheets>
    <sheet name="OPĆI PODACI" sheetId="1" r:id="rId1"/>
    <sheet name="Bilanca" sheetId="2" r:id="rId2"/>
    <sheet name="RDG" sheetId="3" r:id="rId3"/>
    <sheet name="NT_I" sheetId="4" r:id="rId4"/>
    <sheet name="PK" sheetId="5" r:id="rId5"/>
    <sheet name="NT_D" sheetId="6" r:id="rId6"/>
    <sheet name="Bilješke" sheetId="7" r:id="rId7"/>
  </sheets>
  <definedNames>
    <definedName name="_xlnm.Print_Area" localSheetId="6">'Bilješke'!$A$1:$J$33</definedName>
    <definedName name="_xlnm.Print_Area" localSheetId="0">'OPĆI PODACI'!$A$1:$I$71</definedName>
    <definedName name="_xlnm.Print_Area" localSheetId="4">'PK'!$A$1:$K$25</definedName>
    <definedName name="_xlnm.Print_Area" localSheetId="2">'RDG'!$A$1:$M$71</definedName>
  </definedNames>
  <calcPr fullCalcOnLoad="1"/>
</workbook>
</file>

<file path=xl/comments7.xml><?xml version="1.0" encoding="utf-8"?>
<comments xmlns="http://schemas.openxmlformats.org/spreadsheetml/2006/main">
  <authors>
    <author>a</author>
  </authors>
  <commentList>
    <comment ref="A13"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5"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17"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19"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21" authorId="0">
      <text>
        <r>
          <rPr>
            <sz val="8"/>
            <rFont val="Tahoma"/>
            <family val="2"/>
          </rPr>
          <t xml:space="preserve">Podatak pod </t>
        </r>
        <r>
          <rPr>
            <b/>
            <sz val="8"/>
            <rFont val="Tahoma"/>
            <family val="2"/>
          </rPr>
          <t xml:space="preserve">Operativni i ostali troškovi </t>
        </r>
        <r>
          <rPr>
            <sz val="8"/>
            <rFont val="Tahoma"/>
            <family val="2"/>
          </rPr>
          <t xml:space="preserve">obuhvaća kratku analizu strukture troškova te analizu ostvarenih i planiranih troškova u promatranom tromjesečju i kumulativnom razdoblju u usporedbi s istim razdobljem prethodne godine.
</t>
        </r>
      </text>
    </comment>
    <comment ref="A26"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28"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0"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2"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<sst xmlns="http://schemas.openxmlformats.org/spreadsheetml/2006/main" count="457" uniqueCount="397">
  <si>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</si>
  <si>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</si>
  <si>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</si>
  <si>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</si>
  <si>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</si>
  <si>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</si>
  <si>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</si>
  <si>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</si>
  <si>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</si>
  <si>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</si>
  <si>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</si>
  <si>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</si>
  <si>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</si>
  <si>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</si>
  <si>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</si>
  <si>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</si>
  <si>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</si>
  <si>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</si>
  <si>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</si>
  <si>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</si>
  <si>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</si>
  <si>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</si>
  <si>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</si>
  <si>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</si>
  <si>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</si>
  <si>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</si>
  <si>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</si>
  <si>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</si>
  <si>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</si>
  <si>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</si>
  <si>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</si>
  <si>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</si>
  <si>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</si>
  <si>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</si>
  <si>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</si>
  <si>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</si>
  <si>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</si>
  <si>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</si>
  <si>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</si>
  <si>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</si>
  <si>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</si>
  <si>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</si>
  <si>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</si>
  <si>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</si>
  <si>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</si>
  <si>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</si>
  <si>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</si>
  <si>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</si>
  <si>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</si>
  <si>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</si>
  <si>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</si>
  <si>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</si>
  <si>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</si>
  <si>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</si>
  <si>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</si>
  <si>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</si>
  <si>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</si>
  <si>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</si>
  <si>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</si>
  <si>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</si>
  <si>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</si>
  <si>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</si>
  <si>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</si>
  <si>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</si>
  <si>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</si>
  <si>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</si>
  <si>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</si>
  <si>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</si>
  <si>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</si>
  <si>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</si>
  <si>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</si>
  <si>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</si>
  <si>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</si>
  <si>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</si>
  <si>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</si>
  <si>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</si>
  <si>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</si>
  <si>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</si>
  <si>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</si>
  <si>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</si>
  <si>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</si>
  <si>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</si>
  <si>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</si>
  <si>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</si>
  <si>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</si>
  <si>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</si>
  <si>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</si>
  <si>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</si>
  <si>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</si>
  <si>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</si>
  <si>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</si>
  <si>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</si>
  <si>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</si>
  <si>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</si>
  <si>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</si>
  <si>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</si>
  <si>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</si>
  <si>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</si>
  <si>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</si>
  <si>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</si>
  <si>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</si>
  <si>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</si>
  <si>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</si>
  <si>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</si>
  <si>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</si>
  <si>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</si>
  <si>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</si>
  <si>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</si>
  <si>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</si>
  <si>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</si>
  <si>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</si>
  <si>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</si>
  <si>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</si>
  <si>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</si>
  <si>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</si>
  <si>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</si>
  <si>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</si>
  <si>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</si>
  <si>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</si>
  <si>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</si>
  <si>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</si>
  <si>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</si>
  <si>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</si>
  <si>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</si>
  <si>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</si>
  <si>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</si>
  <si>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</si>
  <si>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</si>
  <si>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</si>
  <si>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</si>
  <si>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</si>
  <si>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</si>
  <si>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</si>
  <si>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</si>
  <si>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</si>
  <si>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</si>
  <si>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</si>
  <si>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</si>
  <si>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</si>
  <si>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</si>
  <si>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</si>
  <si>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</si>
  <si>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</si>
  <si>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</si>
  <si>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</si>
  <si>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</si>
  <si>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</si>
  <si>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</si>
  <si>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</si>
  <si>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</si>
  <si>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</si>
  <si>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</si>
  <si>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</si>
  <si>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</si>
  <si>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</si>
  <si>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</si>
  <si>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</si>
  <si>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</si>
  <si>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</si>
  <si>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</si>
  <si>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</si>
  <si>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</si>
  <si>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</si>
  <si>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</si>
  <si>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</si>
  <si>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</si>
  <si>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</si>
  <si>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</si>
  <si>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</si>
  <si>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</si>
  <si>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</si>
  <si>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</si>
  <si>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</si>
  <si>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</si>
  <si>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</si>
  <si>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</si>
  <si>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</si>
  <si>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</si>
  <si>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</si>
  <si>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</si>
  <si>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</si>
  <si>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</si>
  <si>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</si>
  <si>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</si>
  <si>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</si>
  <si>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</si>
  <si>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</si>
  <si>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</si>
  <si>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</si>
  <si>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</si>
  <si>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</si>
  <si>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</si>
  <si>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</si>
  <si>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</si>
  <si>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</si>
  <si>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</si>
  <si>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</si>
  <si>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</si>
  <si>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</si>
  <si>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</si>
  <si>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</si>
  <si>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</si>
  <si>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</si>
  <si>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</si>
  <si>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</si>
  <si>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</si>
  <si>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</si>
  <si>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</si>
  <si>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</si>
  <si>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</si>
  <si>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</si>
  <si>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</si>
  <si>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</si>
  <si>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</si>
  <si>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</si>
  <si>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</si>
  <si>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</si>
  <si>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</si>
  <si>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</si>
  <si>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</si>
  <si>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</si>
  <si>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</si>
  <si>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</si>
  <si>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</si>
  <si>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</si>
  <si>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</si>
  <si>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</si>
  <si>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</si>
  <si>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</si>
  <si>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</si>
  <si>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</si>
  <si>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</si>
  <si>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</si>
  <si>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</si>
  <si>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</si>
  <si>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</si>
  <si>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</si>
  <si>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</si>
  <si>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</si>
  <si>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</si>
  <si>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</si>
  <si>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</si>
  <si>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</si>
  <si>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</si>
  <si>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</si>
  <si>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</si>
  <si>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</si>
  <si>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</si>
  <si>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</si>
  <si>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</si>
  <si>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</si>
  <si>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</si>
  <si>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</si>
  <si>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</si>
  <si>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</si>
  <si>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</si>
  <si>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</si>
  <si>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</si>
  <si>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</si>
  <si>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</si>
  <si>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</si>
  <si>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</si>
  <si>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</si>
  <si>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</si>
  <si>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</si>
  <si>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</si>
  <si>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</si>
  <si>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</si>
  <si>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</si>
  <si>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</si>
  <si>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</si>
  <si>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</si>
  <si>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</si>
  <si>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</si>
  <si>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</si>
  <si>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</si>
  <si>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</si>
  <si>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</si>
  <si>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</si>
  <si>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</si>
  <si>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</si>
  <si>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</si>
  <si>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</si>
  <si>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</si>
  <si>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</si>
  <si>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</si>
  <si>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</si>
  <si>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</si>
  <si>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</si>
  <si>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</si>
  <si>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</si>
  <si>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</si>
  <si>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</si>
  <si>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</si>
  <si>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</si>
  <si>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</si>
  <si>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</si>
  <si>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</si>
  <si>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</si>
  <si>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</si>
  <si>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</si>
  <si>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</si>
  <si>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</si>
  <si>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</si>
  <si>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</si>
  <si>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</si>
  <si>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</si>
  <si>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</si>
  <si>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</si>
  <si>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</si>
  <si>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</si>
  <si>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</si>
  <si>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</si>
  <si>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</si>
  <si>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</si>
  <si>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</si>
  <si>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</si>
  <si>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</si>
  <si>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</si>
  <si>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</si>
  <si>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</si>
  <si>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</si>
  <si>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03275841</t>
  </si>
  <si>
    <t>080008303</t>
  </si>
  <si>
    <t>42523247815</t>
  </si>
  <si>
    <t>AUTO HRVATSKA d.d.</t>
  </si>
  <si>
    <t>ZAGREB</t>
  </si>
  <si>
    <t>Heinzelova 70</t>
  </si>
  <si>
    <t>ah@autohrvatska.hr</t>
  </si>
  <si>
    <t>www.autohrvatska.hr</t>
  </si>
  <si>
    <t>Zagreb</t>
  </si>
  <si>
    <t>Grad Zagreb</t>
  </si>
  <si>
    <t>DA</t>
  </si>
  <si>
    <t>4531</t>
  </si>
  <si>
    <t>MAN IMPORTER HRVATSKA D.O.O.</t>
  </si>
  <si>
    <t>1411152</t>
  </si>
  <si>
    <t>AUTO HRVATSKA AUTODIJELOVI D.O.O.</t>
  </si>
  <si>
    <t>2942836</t>
  </si>
  <si>
    <t>AUTO HRVATSKA PRODAJNO SERVISNI CENTRI D.O.O.</t>
  </si>
  <si>
    <t>1778293</t>
  </si>
  <si>
    <t>AUTO HRVATSKA AUTOMOBILI D.O.O.</t>
  </si>
  <si>
    <t>1411110</t>
  </si>
  <si>
    <t>AUTO HRVATSKA CENTAR D.O.O.</t>
  </si>
  <si>
    <t>2439000</t>
  </si>
  <si>
    <t>AUTO TANGENTA D.O.O.</t>
  </si>
  <si>
    <t>4149149</t>
  </si>
  <si>
    <t>KAM I BUS IMPORTER D.O.O.</t>
  </si>
  <si>
    <t>MAN IMPORTER MAKEDONIJA D.O.O.E.L.</t>
  </si>
  <si>
    <t>SKOPJE</t>
  </si>
  <si>
    <t>6536387</t>
  </si>
  <si>
    <t>KAM I BUS D.O.O.E.L.</t>
  </si>
  <si>
    <t>7172761</t>
  </si>
  <si>
    <t>KAM I BUS D.O.O.</t>
  </si>
  <si>
    <t>DOBOJ</t>
  </si>
  <si>
    <t>MAN IMPORTER BH D.O.O.</t>
  </si>
  <si>
    <t>SARAJEVO-ILIDŽA</t>
  </si>
  <si>
    <t>202256450000</t>
  </si>
  <si>
    <t>Hernaut Almira, Korpar Marina</t>
  </si>
  <si>
    <t>01/6167 613, 01/6137 639</t>
  </si>
  <si>
    <t>01/6167 564</t>
  </si>
  <si>
    <t>ahernaut@autohrvatska.hr ; mkorpar@autohrvatska.hr</t>
  </si>
  <si>
    <t>Tihava Bogdan, Srebrenović Robert</t>
  </si>
  <si>
    <t>Obveznik: Auto Hrvatska Grupa</t>
  </si>
  <si>
    <t>u razdoblju 01.01.2017. do 30.09.2017.</t>
  </si>
  <si>
    <t>30.09.2017.</t>
  </si>
  <si>
    <t>01.01.2017.</t>
  </si>
  <si>
    <t>1. Podjela dionica</t>
  </si>
  <si>
    <t>Nije bilo podjela</t>
  </si>
  <si>
    <t>2. Zarada po dionici</t>
  </si>
  <si>
    <t>U okviru planiranog</t>
  </si>
  <si>
    <t>3. Promjena vlasničke strukture</t>
  </si>
  <si>
    <t>Nije bilo promjena</t>
  </si>
  <si>
    <t>4. Pripajanja i spajanja</t>
  </si>
  <si>
    <t>Nije bilo spajanja</t>
  </si>
  <si>
    <t>5. Neizvjesnost (opis slučajeva kod kojih postoji neizvjesnost naplate prihoda ili mogućih budućih trans.)</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</si>
  <si>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</si>
  <si>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</si>
  <si>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</si>
  <si>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</si>
  <si>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</si>
  <si>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 xml:space="preserve">Uvoz i distribucija rezervnih dijelova, alata, guma, ulja i maziva te opreme za osobna i gospodarska vozila. Uvoz  prodaja i servis  novih i rabljenih gospodarskih vozila marke MAN, NEOPLAN, OTOKAR i FORD. Prodaja i servis novih i rabljenih osobnih vozila marke FORD, VW, AUDI, ŠKODA, FIAT, MAZDA. Poslovanje nekretninama i upravljanje društvima. Zastupanje u osiguranju.
</t>
  </si>
  <si>
    <t>9. Operativni i ostali troškovi</t>
  </si>
  <si>
    <t xml:space="preserve">10. Zakonski propisanu reviziju godišnjih financijskih izvještaja </t>
  </si>
  <si>
    <t xml:space="preserve">Zakonski propisanu reviziju godišnjih financijskih izvještaja izvršila je tvtka Leitner Leitner d.o.o. Zagreb  </t>
  </si>
  <si>
    <t>11. Likvidnost</t>
  </si>
  <si>
    <t>Likvidnost Tvrtke je zadovoljavajuća a posljedica je dosljednje primjene financijske i komercijalne politike.</t>
  </si>
  <si>
    <t>12. Promjene računovodstvenih politika</t>
  </si>
  <si>
    <t xml:space="preserve">U promatranom  polugodištu nije bilo promjene računovodstvenih politika. </t>
  </si>
  <si>
    <t>13. Pravna pitanja</t>
  </si>
  <si>
    <t>14. Ostale napomene</t>
  </si>
  <si>
    <t xml:space="preserve">U 03/2017 osnovano je novo društvo Kam i Bus Importer d.o.o. (Hrvatska)
Financijski izvještaji izrađeni su prema MSFI.  </t>
  </si>
  <si>
    <t>stanje na dan 30.09.2017.</t>
  </si>
  <si>
    <r>
      <t xml:space="preserve">Ostvarena neto konsolidirana dobit za  razdoblje 1.1.2017. - 30.09.2017.  iznosi </t>
    </r>
    <r>
      <rPr>
        <b/>
        <sz val="10"/>
        <rFont val="Arial"/>
        <family val="2"/>
      </rPr>
      <t>17.560.537 kuna.</t>
    </r>
  </si>
  <si>
    <t>Dobit Poslovne grupe nakon oporezivanja utvrđena je u iznosu 17.560.537 kuna, dok je za isto razdoblje prethodne godine iskazana dobit u iznosu od 31.160.426 Kn.</t>
  </si>
  <si>
    <t xml:space="preserve">U prva tri kvartala 2017. godine Poslovna grupa ostvarila je ukupan prihod u visini od  883.723.267 kuna što je 2,44  % više u odnosu na isto razdoblje 2016. godine. Ukupni rashodi ostvareni su u iznosu od 863.486.264 kuna što je 4,20  % više u odnosu na isto razdoblje 2016. godine.
 </t>
  </si>
  <si>
    <t>Sva pravna pitanja u kojem je društvo u položaju tuženika ili tužitelja nisu od  večeg značaja za utjecaj na poslovni rezultat.</t>
  </si>
  <si>
    <t>218808920000</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</si>
</sst>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000000\ _k_n_-;\-* #,##0.000000\ _k_n_-;_-* &quot;-&quot;??\ _k_n_-;_-@_-"/>
    <numFmt numFmtId="195" formatCode="_-* #,##0.00000000\ _k_n_-;\-* #,##0.00000000\ _k_n_-;_-* &quot;-&quot;??\ _k_n_-;_-@_-"/>
    <numFmt numFmtId="196" formatCode="_-* #,##0.0000\ _k_n_-;\-* #,##0.0000\ _k_n_-;_-* &quot;-&quot;??\ _k_n_-;_-@_-"/>
    <numFmt numFmtId="197" formatCode="_-* #,##0.0000000\ _k_n_-;\-* #,##0.0000000\ _k_n_-;_-* &quot;-&quot;??\ _k_n_-;_-@_-"/>
    <numFmt numFmtId="198" formatCode="_-* #,##0.0000000\ _k_n_-;\-* #,##0.0000000\ _k_n_-;_-* &quot;-&quot;???????\ _k_n_-;_-@_-"/>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lightGray">
        <fgColor indexed="22"/>
      </patternFill>
    </fill>
    <fill>
      <patternFill patternType="solid">
        <fgColor indexed="65"/>
        <bgColor indexed="64"/>
      </patternFill>
    </fill>
    <fill>
      <patternFill patternType="solid">
        <fgColor indexed="65"/>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hair"/>
    </border>
    <border>
      <left style="thin"/>
      <right style="medium"/>
      <top style="thin"/>
      <bottom style="hair"/>
    </border>
    <border>
      <left style="medium"/>
      <right>
        <color indexed="63"/>
      </right>
      <top style="hair"/>
      <bottom style="hair"/>
    </border>
    <border>
      <left style="thin"/>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style="medium"/>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65">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9" applyFont="1" applyAlignment="1">
      <alignment/>
      <protection/>
    </xf>
    <xf numFmtId="0" fontId="0" fillId="0" borderId="0" xfId="59" applyFont="1" applyAlignment="1">
      <alignment/>
      <protection/>
    </xf>
    <xf numFmtId="0" fontId="3" fillId="0" borderId="16"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3" fillId="0" borderId="0" xfId="59" applyFont="1" applyBorder="1" applyAlignment="1" applyProtection="1">
      <alignment/>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horizontal="lef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horizontal="center" vertical="center"/>
      <protection hidden="1" locked="0"/>
    </xf>
    <xf numFmtId="0" fontId="3" fillId="0" borderId="0" xfId="59" applyFont="1" applyBorder="1" applyAlignment="1" applyProtection="1">
      <alignment wrapText="1"/>
      <protection hidden="1"/>
    </xf>
    <xf numFmtId="0" fontId="3" fillId="0" borderId="0" xfId="59" applyFont="1" applyBorder="1" applyAlignment="1" applyProtection="1">
      <alignment horizontal="right" vertical="top"/>
      <protection hidden="1"/>
    </xf>
    <xf numFmtId="0" fontId="3" fillId="0" borderId="0" xfId="59" applyFont="1" applyBorder="1" applyAlignment="1">
      <alignment/>
      <protection/>
    </xf>
    <xf numFmtId="0" fontId="3" fillId="0" borderId="0" xfId="59" applyFont="1" applyBorder="1" applyAlignment="1" applyProtection="1">
      <alignment horizontal="left" vertical="top"/>
      <protection hidden="1"/>
    </xf>
    <xf numFmtId="0" fontId="3" fillId="0" borderId="17" xfId="59" applyFont="1" applyBorder="1" applyAlignment="1" applyProtection="1">
      <alignment/>
      <protection hidden="1"/>
    </xf>
    <xf numFmtId="0" fontId="3" fillId="0" borderId="0" xfId="59" applyFont="1" applyBorder="1" applyAlignment="1" applyProtection="1">
      <alignment vertical="center"/>
      <protection hidden="1"/>
    </xf>
    <xf numFmtId="0" fontId="3" fillId="0" borderId="18" xfId="59" applyFont="1" applyBorder="1" applyAlignment="1" applyProtection="1">
      <alignment/>
      <protection hidden="1"/>
    </xf>
    <xf numFmtId="0" fontId="3" fillId="0" borderId="18" xfId="59" applyFont="1" applyBorder="1" applyAlignment="1">
      <alignment/>
      <protection/>
    </xf>
    <xf numFmtId="0" fontId="9" fillId="0" borderId="0" xfId="64">
      <alignment vertical="top"/>
      <protection/>
    </xf>
    <xf numFmtId="0" fontId="9" fillId="0" borderId="0" xfId="64" applyAlignment="1">
      <alignment/>
      <protection/>
    </xf>
    <xf numFmtId="0" fontId="10" fillId="0" borderId="0" xfId="64" applyFont="1" applyFill="1" applyBorder="1" applyAlignment="1">
      <alignment horizontal="center" vertical="center" wrapText="1"/>
      <protection/>
    </xf>
    <xf numFmtId="0" fontId="7" fillId="0" borderId="0" xfId="64"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4" fillId="0" borderId="0" xfId="64" applyFont="1" applyBorder="1" applyAlignment="1" applyProtection="1">
      <alignment vertical="center"/>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0" fontId="0" fillId="0" borderId="0" xfId="64"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9" applyFont="1" applyBorder="1" applyAlignment="1">
      <alignment/>
      <protection/>
    </xf>
    <xf numFmtId="0" fontId="3" fillId="0" borderId="24" xfId="59" applyFont="1" applyBorder="1" applyAlignment="1">
      <alignment/>
      <protection/>
    </xf>
    <xf numFmtId="0" fontId="3" fillId="0" borderId="25" xfId="59" applyFont="1" applyFill="1" applyBorder="1" applyAlignment="1" applyProtection="1">
      <alignment horizontal="left" vertical="center" wrapText="1"/>
      <protection hidden="1"/>
    </xf>
    <xf numFmtId="0" fontId="3" fillId="0" borderId="16" xfId="59" applyFont="1" applyFill="1" applyBorder="1" applyAlignment="1" applyProtection="1">
      <alignment vertical="center"/>
      <protection hidden="1"/>
    </xf>
    <xf numFmtId="0" fontId="3" fillId="0" borderId="25" xfId="59" applyFont="1" applyBorder="1" applyAlignment="1" applyProtection="1">
      <alignment horizontal="left" vertical="center" wrapText="1"/>
      <protection hidden="1"/>
    </xf>
    <xf numFmtId="0" fontId="3" fillId="0" borderId="16" xfId="59" applyFont="1" applyBorder="1" applyAlignment="1" applyProtection="1">
      <alignment/>
      <protection hidden="1"/>
    </xf>
    <xf numFmtId="0" fontId="12" fillId="0" borderId="0" xfId="59" applyFont="1" applyBorder="1" applyAlignment="1" applyProtection="1">
      <alignment horizontal="right"/>
      <protection hidden="1"/>
    </xf>
    <xf numFmtId="0" fontId="3" fillId="0" borderId="25" xfId="59" applyFont="1" applyFill="1" applyBorder="1" applyAlignment="1" applyProtection="1">
      <alignment/>
      <protection hidden="1"/>
    </xf>
    <xf numFmtId="0" fontId="3" fillId="0" borderId="25" xfId="59" applyFont="1" applyBorder="1" applyAlignment="1" applyProtection="1">
      <alignment wrapText="1"/>
      <protection hidden="1"/>
    </xf>
    <xf numFmtId="0" fontId="3" fillId="0" borderId="16" xfId="59" applyFont="1" applyBorder="1" applyAlignment="1" applyProtection="1">
      <alignment horizontal="right"/>
      <protection hidden="1"/>
    </xf>
    <xf numFmtId="0" fontId="3" fillId="0" borderId="25" xfId="59" applyFont="1" applyBorder="1" applyAlignment="1" applyProtection="1">
      <alignment/>
      <protection hidden="1"/>
    </xf>
    <xf numFmtId="0" fontId="3" fillId="0" borderId="16" xfId="59" applyFont="1" applyBorder="1" applyAlignment="1" applyProtection="1">
      <alignment horizontal="right" wrapText="1"/>
      <protection hidden="1"/>
    </xf>
    <xf numFmtId="0" fontId="2" fillId="0" borderId="25" xfId="59" applyFont="1" applyFill="1" applyBorder="1" applyAlignment="1" applyProtection="1">
      <alignment horizontal="right" vertical="center"/>
      <protection hidden="1" locked="0"/>
    </xf>
    <xf numFmtId="0" fontId="3" fillId="0" borderId="25" xfId="59" applyFont="1" applyBorder="1" applyAlignment="1" applyProtection="1">
      <alignment vertical="top"/>
      <protection hidden="1"/>
    </xf>
    <xf numFmtId="0" fontId="3" fillId="0" borderId="25" xfId="59" applyFont="1" applyBorder="1" applyAlignment="1" applyProtection="1">
      <alignment horizontal="left" vertical="top" wrapText="1"/>
      <protection hidden="1"/>
    </xf>
    <xf numFmtId="0" fontId="3" fillId="0" borderId="16" xfId="59" applyFont="1" applyBorder="1" applyAlignment="1">
      <alignment/>
      <protection/>
    </xf>
    <xf numFmtId="0" fontId="3" fillId="0" borderId="16" xfId="59" applyFont="1" applyBorder="1" applyAlignment="1" applyProtection="1">
      <alignment horizontal="right" vertical="top"/>
      <protection hidden="1"/>
    </xf>
    <xf numFmtId="0" fontId="3" fillId="0" borderId="16" xfId="59" applyFont="1" applyBorder="1" applyAlignment="1" applyProtection="1">
      <alignment horizontal="left" vertical="top"/>
      <protection hidden="1"/>
    </xf>
    <xf numFmtId="0" fontId="3" fillId="0" borderId="25" xfId="59" applyFont="1" applyBorder="1" applyAlignment="1" applyProtection="1">
      <alignment horizontal="left"/>
      <protection hidden="1"/>
    </xf>
    <xf numFmtId="0" fontId="3" fillId="0" borderId="24" xfId="59" applyFont="1" applyBorder="1" applyAlignment="1" applyProtection="1">
      <alignment/>
      <protection hidden="1"/>
    </xf>
    <xf numFmtId="0" fontId="3" fillId="0" borderId="16" xfId="59" applyFont="1" applyBorder="1" applyAlignment="1" applyProtection="1">
      <alignment horizontal="left"/>
      <protection hidden="1"/>
    </xf>
    <xf numFmtId="0" fontId="3" fillId="0" borderId="25" xfId="59" applyFont="1" applyFill="1" applyBorder="1" applyAlignment="1" applyProtection="1">
      <alignment vertical="center"/>
      <protection hidden="1"/>
    </xf>
    <xf numFmtId="0" fontId="14" fillId="0" borderId="25" xfId="64" applyFont="1" applyFill="1" applyBorder="1" applyAlignment="1" applyProtection="1">
      <alignment vertical="center"/>
      <protection hidden="1"/>
    </xf>
    <xf numFmtId="0" fontId="14"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2" fillId="0" borderId="16" xfId="59" applyFont="1" applyBorder="1" applyAlignment="1" applyProtection="1">
      <alignment vertical="center"/>
      <protection hidden="1"/>
    </xf>
    <xf numFmtId="0" fontId="3" fillId="0" borderId="26" xfId="59" applyFont="1" applyBorder="1" applyAlignment="1" applyProtection="1">
      <alignment/>
      <protection hidden="1"/>
    </xf>
    <xf numFmtId="0" fontId="3" fillId="0" borderId="27" xfId="59" applyFont="1" applyFill="1" applyBorder="1" applyAlignment="1" applyProtection="1">
      <alignment horizontal="right" vertical="top" wrapText="1"/>
      <protection hidden="1"/>
    </xf>
    <xf numFmtId="0" fontId="3" fillId="0" borderId="28" xfId="59" applyFont="1" applyFill="1" applyBorder="1" applyAlignment="1" applyProtection="1">
      <alignment horizontal="right" vertical="top" wrapText="1"/>
      <protection hidden="1"/>
    </xf>
    <xf numFmtId="0" fontId="3" fillId="0" borderId="28" xfId="59" applyFont="1" applyFill="1" applyBorder="1" applyAlignment="1" applyProtection="1">
      <alignment/>
      <protection hidden="1"/>
    </xf>
    <xf numFmtId="0" fontId="3" fillId="0" borderId="29" xfId="59" applyFont="1" applyFill="1" applyBorder="1" applyAlignment="1" applyProtection="1">
      <alignment/>
      <protection hidden="1"/>
    </xf>
    <xf numFmtId="14" fontId="2" fillId="0" borderId="21" xfId="59" applyNumberFormat="1" applyFont="1" applyFill="1" applyBorder="1" applyAlignment="1" applyProtection="1">
      <alignment horizontal="center" vertical="center"/>
      <protection hidden="1" locked="0"/>
    </xf>
    <xf numFmtId="1" fontId="2" fillId="0" borderId="20" xfId="59" applyNumberFormat="1" applyFont="1" applyFill="1" applyBorder="1" applyAlignment="1" applyProtection="1">
      <alignment horizontal="center" vertical="center"/>
      <protection hidden="1" locked="0"/>
    </xf>
    <xf numFmtId="0" fontId="2" fillId="0" borderId="20" xfId="59" applyFont="1" applyFill="1" applyBorder="1" applyAlignment="1" applyProtection="1">
      <alignment horizontal="center" vertical="center"/>
      <protection hidden="1" locked="0"/>
    </xf>
    <xf numFmtId="49" fontId="2" fillId="0" borderId="20" xfId="59" applyNumberFormat="1" applyFont="1" applyFill="1" applyBorder="1" applyAlignment="1" applyProtection="1">
      <alignment horizontal="right" vertical="center"/>
      <protection hidden="1" locked="0"/>
    </xf>
    <xf numFmtId="0" fontId="3" fillId="0" borderId="0" xfId="59" applyFont="1" applyBorder="1" applyAlignment="1" applyProtection="1">
      <alignment horizontal="left"/>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vertical="top"/>
      <protection hidden="1"/>
    </xf>
    <xf numFmtId="0" fontId="3" fillId="0" borderId="25" xfId="59" applyFont="1" applyBorder="1" applyAlignment="1" applyProtection="1">
      <alignment/>
      <protection hidden="1"/>
    </xf>
    <xf numFmtId="14" fontId="7" fillId="0" borderId="0" xfId="64" applyNumberFormat="1" applyFont="1" applyFill="1" applyBorder="1" applyAlignment="1" applyProtection="1">
      <alignment horizontal="center" vertical="center"/>
      <protection hidden="1" locked="0"/>
    </xf>
    <xf numFmtId="3" fontId="3" fillId="0" borderId="10" xfId="0" applyNumberFormat="1" applyFont="1" applyFill="1" applyBorder="1" applyAlignment="1" applyProtection="1">
      <alignment vertical="center"/>
      <protection locked="0"/>
    </xf>
    <xf numFmtId="3" fontId="3" fillId="0" borderId="10" xfId="0" applyNumberFormat="1" applyFont="1" applyFill="1" applyBorder="1" applyAlignment="1" applyProtection="1">
      <alignment vertical="center"/>
      <protection hidden="1"/>
    </xf>
    <xf numFmtId="3" fontId="3" fillId="0" borderId="13"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33" borderId="0" xfId="57" applyFont="1" applyFill="1" applyBorder="1" applyAlignment="1">
      <alignment horizontal="left" vertical="top"/>
      <protection/>
    </xf>
    <xf numFmtId="0" fontId="0" fillId="33" borderId="0" xfId="57" applyFont="1" applyFill="1" applyBorder="1" applyAlignment="1">
      <alignment horizontal="left" vertical="center"/>
      <protection/>
    </xf>
    <xf numFmtId="0" fontId="7" fillId="33" borderId="0" xfId="57" applyFont="1" applyFill="1" applyBorder="1" applyAlignment="1">
      <alignment horizontal="left" vertical="center"/>
      <protection/>
    </xf>
    <xf numFmtId="0" fontId="0" fillId="33" borderId="0" xfId="0" applyFont="1" applyFill="1" applyBorder="1" applyAlignment="1" applyProtection="1">
      <alignment vertical="center"/>
      <protection/>
    </xf>
    <xf numFmtId="0" fontId="0" fillId="33" borderId="0" xfId="57" applyFont="1" applyFill="1" applyBorder="1" applyAlignment="1">
      <alignment horizontal="left" vertical="top"/>
      <protection/>
    </xf>
    <xf numFmtId="0" fontId="7" fillId="33" borderId="0" xfId="58" applyFont="1" applyFill="1" applyBorder="1" applyAlignment="1">
      <alignment horizontal="left" vertical="top"/>
      <protection/>
    </xf>
    <xf numFmtId="0" fontId="0" fillId="33" borderId="0" xfId="58" applyFont="1" applyFill="1" applyBorder="1" applyAlignment="1">
      <alignment horizontal="left" vertical="top"/>
      <protection/>
    </xf>
    <xf numFmtId="43" fontId="0" fillId="0" borderId="0" xfId="42" applyFont="1" applyAlignment="1">
      <alignment/>
    </xf>
    <xf numFmtId="43" fontId="0" fillId="0" borderId="0" xfId="0" applyNumberFormat="1" applyAlignment="1">
      <alignment/>
    </xf>
    <xf numFmtId="194" fontId="0" fillId="0" borderId="0" xfId="42" applyNumberFormat="1" applyFont="1" applyAlignment="1">
      <alignment/>
    </xf>
    <xf numFmtId="195" fontId="0" fillId="0" borderId="0" xfId="42" applyNumberFormat="1" applyFont="1" applyAlignment="1">
      <alignment/>
    </xf>
    <xf numFmtId="196" fontId="0" fillId="0" borderId="0" xfId="42" applyNumberFormat="1" applyFont="1" applyAlignment="1">
      <alignment/>
    </xf>
    <xf numFmtId="197" fontId="0" fillId="0" borderId="0" xfId="42" applyNumberFormat="1" applyFont="1" applyAlignment="1">
      <alignment/>
    </xf>
    <xf numFmtId="198" fontId="0" fillId="0" borderId="0" xfId="0" applyNumberFormat="1" applyFont="1" applyAlignment="1">
      <alignment/>
    </xf>
    <xf numFmtId="0" fontId="0" fillId="34" borderId="0" xfId="0" applyFill="1" applyAlignment="1">
      <alignment/>
    </xf>
    <xf numFmtId="3" fontId="2" fillId="0" borderId="20" xfId="59" applyNumberFormat="1" applyFont="1" applyFill="1" applyBorder="1" applyAlignment="1" applyProtection="1">
      <alignment horizontal="right" vertical="center"/>
      <protection hidden="1" locked="0"/>
    </xf>
    <xf numFmtId="3" fontId="1" fillId="35" borderId="10" xfId="0" applyNumberFormat="1" applyFont="1" applyFill="1" applyBorder="1" applyAlignment="1" applyProtection="1">
      <alignment vertical="center"/>
      <protection hidden="1"/>
    </xf>
    <xf numFmtId="3" fontId="1" fillId="35" borderId="13" xfId="0" applyNumberFormat="1" applyFont="1" applyFill="1" applyBorder="1" applyAlignment="1" applyProtection="1">
      <alignment vertical="center"/>
      <protection hidden="1"/>
    </xf>
    <xf numFmtId="3" fontId="0" fillId="0" borderId="0" xfId="0" applyNumberFormat="1" applyFont="1" applyFill="1" applyAlignment="1">
      <alignment/>
    </xf>
    <xf numFmtId="3" fontId="0" fillId="0" borderId="0" xfId="0" applyNumberFormat="1" applyFill="1" applyAlignment="1">
      <alignment/>
    </xf>
    <xf numFmtId="3" fontId="6" fillId="0" borderId="10" xfId="0" applyNumberFormat="1" applyFont="1" applyFill="1" applyBorder="1" applyAlignment="1" applyProtection="1">
      <alignment vertical="center"/>
      <protection hidden="1"/>
    </xf>
    <xf numFmtId="0" fontId="3" fillId="0" borderId="16" xfId="59" applyFont="1" applyBorder="1" applyAlignment="1" applyProtection="1">
      <alignment horizontal="right" vertical="center" wrapText="1"/>
      <protection hidden="1"/>
    </xf>
    <xf numFmtId="0" fontId="3" fillId="0" borderId="0" xfId="59" applyFont="1" applyBorder="1" applyAlignment="1" applyProtection="1">
      <alignment horizontal="right" wrapText="1"/>
      <protection hidden="1"/>
    </xf>
    <xf numFmtId="0" fontId="3" fillId="0" borderId="16" xfId="59" applyFont="1" applyBorder="1" applyAlignment="1" applyProtection="1">
      <alignment horizontal="right" wrapText="1"/>
      <protection hidden="1"/>
    </xf>
    <xf numFmtId="49" fontId="2" fillId="0" borderId="27" xfId="59" applyNumberFormat="1" applyFont="1" applyFill="1" applyBorder="1" applyAlignment="1" applyProtection="1">
      <alignment horizontal="center" vertical="center"/>
      <protection hidden="1" locked="0"/>
    </xf>
    <xf numFmtId="49" fontId="2" fillId="0" borderId="29" xfId="59" applyNumberFormat="1" applyFont="1" applyFill="1" applyBorder="1" applyAlignment="1" applyProtection="1">
      <alignment horizontal="center" vertical="center"/>
      <protection hidden="1" locked="0"/>
    </xf>
    <xf numFmtId="0" fontId="2" fillId="0" borderId="16"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25" xfId="59" applyFont="1" applyFill="1" applyBorder="1" applyAlignment="1" applyProtection="1">
      <alignment horizontal="left" vertical="center" wrapText="1"/>
      <protection hidden="1"/>
    </xf>
    <xf numFmtId="0" fontId="11" fillId="0" borderId="16"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25" xfId="59" applyFont="1" applyBorder="1" applyAlignment="1" applyProtection="1">
      <alignment horizontal="center" vertical="center" wrapText="1"/>
      <protection hidden="1"/>
    </xf>
    <xf numFmtId="0" fontId="3" fillId="0" borderId="16" xfId="59" applyFont="1" applyBorder="1" applyAlignment="1" applyProtection="1">
      <alignment horizontal="right" vertical="center"/>
      <protection hidden="1"/>
    </xf>
    <xf numFmtId="0" fontId="3" fillId="0" borderId="25" xfId="59" applyFont="1" applyBorder="1" applyAlignment="1" applyProtection="1">
      <alignment horizontal="right"/>
      <protection hidden="1"/>
    </xf>
    <xf numFmtId="0" fontId="1" fillId="0" borderId="16" xfId="59" applyFont="1" applyBorder="1" applyAlignment="1" applyProtection="1">
      <alignment horizontal="right" vertical="center" wrapText="1"/>
      <protection hidden="1"/>
    </xf>
    <xf numFmtId="0" fontId="1" fillId="0" borderId="25" xfId="59" applyFont="1" applyBorder="1" applyAlignment="1" applyProtection="1">
      <alignment horizontal="right" wrapText="1"/>
      <protection hidden="1"/>
    </xf>
    <xf numFmtId="0" fontId="2" fillId="0" borderId="27" xfId="59" applyFont="1" applyFill="1" applyBorder="1" applyAlignment="1" applyProtection="1">
      <alignment horizontal="left" vertical="center"/>
      <protection hidden="1" locked="0"/>
    </xf>
    <xf numFmtId="0" fontId="3" fillId="0" borderId="28" xfId="59" applyFont="1" applyFill="1" applyBorder="1" applyAlignment="1">
      <alignment horizontal="left" vertical="center"/>
      <protection/>
    </xf>
    <xf numFmtId="0" fontId="3" fillId="0" borderId="29" xfId="59" applyFont="1" applyFill="1" applyBorder="1" applyAlignment="1">
      <alignment horizontal="left" vertical="center"/>
      <protection/>
    </xf>
    <xf numFmtId="1" fontId="2" fillId="0" borderId="27" xfId="59" applyNumberFormat="1" applyFont="1" applyFill="1" applyBorder="1" applyAlignment="1" applyProtection="1">
      <alignment horizontal="center" vertical="center"/>
      <protection hidden="1" locked="0"/>
    </xf>
    <xf numFmtId="1" fontId="2" fillId="0" borderId="29" xfId="59" applyNumberFormat="1" applyFont="1" applyFill="1" applyBorder="1" applyAlignment="1" applyProtection="1">
      <alignment horizontal="center" vertical="center"/>
      <protection hidden="1" locked="0"/>
    </xf>
    <xf numFmtId="0" fontId="4" fillId="0" borderId="27" xfId="53" applyFill="1" applyBorder="1" applyAlignment="1" applyProtection="1">
      <alignment/>
      <protection hidden="1" locked="0"/>
    </xf>
    <xf numFmtId="0" fontId="2" fillId="0" borderId="28" xfId="59" applyFont="1" applyFill="1" applyBorder="1" applyAlignment="1" applyProtection="1">
      <alignment/>
      <protection hidden="1" locked="0"/>
    </xf>
    <xf numFmtId="0" fontId="2" fillId="0" borderId="29" xfId="59" applyFont="1" applyFill="1" applyBorder="1" applyAlignment="1" applyProtection="1">
      <alignment/>
      <protection hidden="1" locked="0"/>
    </xf>
    <xf numFmtId="0" fontId="3" fillId="0" borderId="28" xfId="59" applyFont="1" applyFill="1" applyBorder="1" applyAlignment="1">
      <alignment horizontal="left"/>
      <protection/>
    </xf>
    <xf numFmtId="0" fontId="3" fillId="0" borderId="29" xfId="59" applyFont="1" applyFill="1" applyBorder="1" applyAlignment="1">
      <alignment horizontal="left"/>
      <protection/>
    </xf>
    <xf numFmtId="0" fontId="3" fillId="0" borderId="0" xfId="59" applyFont="1" applyBorder="1" applyAlignment="1" applyProtection="1">
      <alignment horizontal="right" vertical="center"/>
      <protection hidden="1"/>
    </xf>
    <xf numFmtId="0" fontId="3" fillId="0" borderId="16"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horizontal="center" vertical="center"/>
      <protection/>
    </xf>
    <xf numFmtId="0" fontId="3" fillId="0" borderId="0" xfId="59" applyFont="1" applyBorder="1" applyAlignment="1">
      <alignment vertical="center"/>
      <protection/>
    </xf>
    <xf numFmtId="0" fontId="3" fillId="0" borderId="0" xfId="59" applyFont="1" applyBorder="1" applyAlignment="1">
      <alignment horizontal="center"/>
      <protection/>
    </xf>
    <xf numFmtId="0" fontId="3" fillId="0" borderId="25" xfId="59" applyFont="1" applyBorder="1" applyAlignment="1">
      <alignment horizontal="center"/>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17" xfId="59" applyFont="1" applyBorder="1" applyAlignment="1" applyProtection="1">
      <alignment horizontal="center"/>
      <protection hidden="1"/>
    </xf>
    <xf numFmtId="0" fontId="2" fillId="0" borderId="28" xfId="59" applyFont="1" applyFill="1" applyBorder="1" applyAlignment="1" applyProtection="1">
      <alignment horizontal="left" vertical="center"/>
      <protection hidden="1" locked="0"/>
    </xf>
    <xf numFmtId="0" fontId="2" fillId="0" borderId="29" xfId="59" applyFont="1" applyFill="1" applyBorder="1" applyAlignment="1" applyProtection="1">
      <alignment horizontal="left" vertical="center"/>
      <protection hidden="1" locked="0"/>
    </xf>
    <xf numFmtId="0" fontId="3" fillId="0" borderId="25" xfId="59" applyFont="1" applyBorder="1" applyAlignment="1" applyProtection="1">
      <alignment horizontal="right" wrapText="1"/>
      <protection hidden="1"/>
    </xf>
    <xf numFmtId="49" fontId="2" fillId="0" borderId="27" xfId="59"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left" vertical="center"/>
      <protection hidden="1" locked="0"/>
    </xf>
    <xf numFmtId="0" fontId="10" fillId="0" borderId="30" xfId="59" applyFont="1" applyBorder="1" applyAlignment="1">
      <alignment/>
      <protection/>
    </xf>
    <xf numFmtId="0" fontId="10" fillId="0" borderId="17" xfId="59" applyFont="1" applyBorder="1" applyAlignment="1">
      <alignment/>
      <protection/>
    </xf>
    <xf numFmtId="0" fontId="3" fillId="0" borderId="0" xfId="59" applyFont="1" applyBorder="1" applyAlignment="1" applyProtection="1">
      <alignment vertical="center"/>
      <protection hidden="1"/>
    </xf>
    <xf numFmtId="0" fontId="3" fillId="0" borderId="31" xfId="59" applyFont="1" applyBorder="1" applyAlignment="1" applyProtection="1">
      <alignment horizontal="center" vertical="top"/>
      <protection hidden="1"/>
    </xf>
    <xf numFmtId="0" fontId="3" fillId="0" borderId="31" xfId="59" applyFont="1" applyBorder="1" applyAlignment="1">
      <alignment horizontal="center"/>
      <protection/>
    </xf>
    <xf numFmtId="0" fontId="3" fillId="0" borderId="32" xfId="59" applyFont="1" applyBorder="1" applyAlignment="1">
      <alignment/>
      <protection/>
    </xf>
    <xf numFmtId="0" fontId="3" fillId="0" borderId="28" xfId="59" applyFont="1" applyFill="1" applyBorder="1" applyAlignment="1">
      <alignment/>
      <protection/>
    </xf>
    <xf numFmtId="0" fontId="3" fillId="0" borderId="29" xfId="59" applyFont="1" applyFill="1" applyBorder="1" applyAlignment="1">
      <alignment/>
      <protection/>
    </xf>
    <xf numFmtId="0" fontId="3" fillId="0" borderId="28" xfId="59" applyFont="1" applyFill="1" applyBorder="1" applyAlignment="1" applyProtection="1">
      <alignment horizontal="center" vertical="top"/>
      <protection hidden="1"/>
    </xf>
    <xf numFmtId="0" fontId="3" fillId="0" borderId="28" xfId="59" applyFont="1" applyFill="1" applyBorder="1" applyAlignment="1" applyProtection="1">
      <alignment horizontal="center"/>
      <protection hidden="1"/>
    </xf>
    <xf numFmtId="49" fontId="13" fillId="0" borderId="27" xfId="53" applyNumberFormat="1" applyFont="1" applyFill="1" applyBorder="1" applyAlignment="1" applyProtection="1">
      <alignment horizontal="left" vertical="center"/>
      <protection hidden="1" locked="0"/>
    </xf>
    <xf numFmtId="0" fontId="16" fillId="0" borderId="0" xfId="64" applyFont="1" applyBorder="1" applyAlignment="1" applyProtection="1">
      <alignment horizontal="left"/>
      <protection hidden="1"/>
    </xf>
    <xf numFmtId="0" fontId="17" fillId="0" borderId="0" xfId="64" applyFont="1" applyBorder="1" applyAlignment="1">
      <alignment/>
      <protection/>
    </xf>
    <xf numFmtId="0" fontId="14" fillId="0" borderId="0" xfId="64" applyFont="1" applyBorder="1" applyAlignment="1" applyProtection="1">
      <alignment horizontal="left"/>
      <protection hidden="1"/>
    </xf>
    <xf numFmtId="0" fontId="9" fillId="0" borderId="0" xfId="64" applyBorder="1" applyAlignment="1">
      <alignment/>
      <protection/>
    </xf>
    <xf numFmtId="0" fontId="9" fillId="0" borderId="25" xfId="64"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44" xfId="0" applyFont="1" applyFill="1" applyBorder="1" applyAlignment="1">
      <alignment horizontal="left" vertical="center" wrapTex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10" fillId="0" borderId="0" xfId="64" applyFont="1" applyAlignment="1">
      <alignment/>
      <protection/>
    </xf>
    <xf numFmtId="0" fontId="0" fillId="33" borderId="0" xfId="57" applyFont="1" applyFill="1" applyBorder="1" applyAlignment="1" applyProtection="1">
      <alignment horizontal="left" vertical="top" wrapText="1"/>
      <protection locked="0"/>
    </xf>
    <xf numFmtId="0" fontId="0" fillId="0" borderId="0" xfId="57" applyFont="1" applyFill="1" applyBorder="1" applyAlignment="1" applyProtection="1">
      <alignment horizontal="left" vertical="top" wrapText="1"/>
      <protection locked="0"/>
    </xf>
    <xf numFmtId="0" fontId="0" fillId="33" borderId="0" xfId="58" applyFont="1" applyFill="1" applyBorder="1" applyAlignment="1" applyProtection="1">
      <alignment horizontal="left" vertical="top" wrapText="1"/>
      <protection locked="0"/>
    </xf>
    <xf numFmtId="0" fontId="6" fillId="36" borderId="27" xfId="59" applyFont="1" applyFill="1" applyBorder="1" applyAlignment="1" applyProtection="1">
      <alignment horizontal="left" vertical="center"/>
      <protection hidden="1" locked="0"/>
    </xf>
    <xf numFmtId="0" fontId="6" fillId="36" borderId="28" xfId="59" applyFont="1" applyFill="1" applyBorder="1" applyAlignment="1" applyProtection="1">
      <alignment horizontal="left" vertical="center"/>
      <protection hidden="1" locked="0"/>
    </xf>
    <xf numFmtId="0" fontId="6" fillId="36" borderId="29" xfId="59" applyFont="1" applyFill="1" applyBorder="1" applyAlignment="1" applyProtection="1">
      <alignment horizontal="left" vertical="center"/>
      <protection hidden="1" locked="0"/>
    </xf>
    <xf numFmtId="0" fontId="6" fillId="36" borderId="27" xfId="59" applyFont="1" applyFill="1" applyBorder="1" applyAlignment="1" applyProtection="1">
      <alignment horizontal="center" vertical="center"/>
      <protection hidden="1" locked="0"/>
    </xf>
    <xf numFmtId="0" fontId="1" fillId="37" borderId="28" xfId="59" applyFont="1" applyFill="1" applyBorder="1" applyAlignment="1">
      <alignment horizontal="center"/>
      <protection/>
    </xf>
    <xf numFmtId="49" fontId="6" fillId="36" borderId="27" xfId="59" applyNumberFormat="1" applyFont="1" applyFill="1" applyBorder="1" applyAlignment="1" applyProtection="1">
      <alignment horizontal="center" vertical="center"/>
      <protection hidden="1" locked="0"/>
    </xf>
    <xf numFmtId="49" fontId="6" fillId="37" borderId="29" xfId="59" applyNumberFormat="1" applyFont="1" applyFill="1" applyBorder="1" applyAlignment="1" applyProtection="1">
      <alignment horizontal="center" vertical="center"/>
      <protection hidden="1" locked="0"/>
    </xf>
    <xf numFmtId="0" fontId="1" fillId="0" borderId="16" xfId="59" applyFont="1" applyBorder="1" applyAlignment="1" applyProtection="1">
      <alignment horizontal="right"/>
      <protection hidden="1"/>
    </xf>
    <xf numFmtId="0" fontId="1" fillId="0" borderId="0" xfId="59" applyFont="1" applyBorder="1" applyAlignment="1" applyProtection="1">
      <alignment horizontal="right"/>
      <protection hidden="1"/>
    </xf>
    <xf numFmtId="0" fontId="1" fillId="0" borderId="0" xfId="59" applyFont="1" applyBorder="1" applyAlignment="1" applyProtection="1">
      <alignment vertical="top"/>
      <protection hidden="1"/>
    </xf>
    <xf numFmtId="0" fontId="1" fillId="0" borderId="17" xfId="59" applyFont="1" applyBorder="1" applyAlignment="1" applyProtection="1">
      <alignment vertical="top" wrapText="1"/>
      <protection hidden="1"/>
    </xf>
    <xf numFmtId="0" fontId="1" fillId="0" borderId="0" xfId="59" applyFont="1" applyBorder="1" applyAlignment="1" applyProtection="1">
      <alignment/>
      <protection hidden="1"/>
    </xf>
    <xf numFmtId="0" fontId="1" fillId="0" borderId="25" xfId="59" applyFont="1" applyBorder="1" applyAlignment="1" applyProtection="1">
      <alignment horizontal="left" vertical="top" indent="2"/>
      <protection hidden="1"/>
    </xf>
    <xf numFmtId="0" fontId="1" fillId="0" borderId="16" xfId="59" applyFont="1" applyBorder="1" applyAlignment="1" applyProtection="1">
      <alignment horizontal="right" vertical="top"/>
      <protection hidden="1"/>
    </xf>
    <xf numFmtId="0" fontId="1" fillId="0" borderId="0" xfId="59" applyFont="1" applyBorder="1" applyAlignment="1" applyProtection="1">
      <alignment horizontal="right" vertical="top"/>
      <protection hidden="1"/>
    </xf>
    <xf numFmtId="0" fontId="1" fillId="0" borderId="0" xfId="59" applyFont="1" applyBorder="1" applyAlignment="1" applyProtection="1">
      <alignment horizontal="center" vertical="top"/>
      <protection hidden="1"/>
    </xf>
    <xf numFmtId="0" fontId="1" fillId="0" borderId="0" xfId="59" applyFont="1" applyBorder="1" applyAlignment="1" applyProtection="1">
      <alignment horizontal="center"/>
      <protection hidden="1"/>
    </xf>
    <xf numFmtId="0" fontId="1" fillId="0" borderId="25" xfId="59" applyFont="1" applyBorder="1" applyAlignment="1" applyProtection="1">
      <alignment/>
      <protection hidden="1"/>
    </xf>
    <xf numFmtId="0" fontId="6" fillId="0" borderId="16" xfId="59" applyFont="1" applyFill="1" applyBorder="1" applyAlignment="1" applyProtection="1">
      <alignment horizontal="right" vertical="center"/>
      <protection hidden="1" locked="0"/>
    </xf>
    <xf numFmtId="0" fontId="1" fillId="0" borderId="0" xfId="59" applyFont="1" applyFill="1" applyBorder="1" applyAlignment="1">
      <alignment/>
      <protection/>
    </xf>
    <xf numFmtId="0" fontId="6" fillId="0" borderId="0" xfId="59" applyFont="1" applyFill="1" applyBorder="1" applyAlignment="1" applyProtection="1">
      <alignment horizontal="right" vertical="center"/>
      <protection hidden="1" locked="0"/>
    </xf>
    <xf numFmtId="49" fontId="6" fillId="0" borderId="0" xfId="59" applyNumberFormat="1" applyFont="1" applyFill="1" applyBorder="1" applyAlignment="1" applyProtection="1">
      <alignment horizontal="center" vertical="center"/>
      <protection hidden="1" locked="0"/>
    </xf>
    <xf numFmtId="49" fontId="6" fillId="0" borderId="25" xfId="59" applyNumberFormat="1" applyFont="1" applyFill="1" applyBorder="1" applyAlignment="1" applyProtection="1">
      <alignment horizontal="center" vertical="center"/>
      <protection hidden="1" locked="0"/>
    </xf>
    <xf numFmtId="0" fontId="1" fillId="0" borderId="0" xfId="59" applyFont="1" applyBorder="1" applyAlignment="1" applyProtection="1">
      <alignment vertical="top" wrapText="1"/>
      <protection hidden="1"/>
    </xf>
    <xf numFmtId="0" fontId="1" fillId="0" borderId="0" xfId="59" applyFont="1" applyBorder="1" applyAlignment="1" applyProtection="1">
      <alignment wrapText="1"/>
      <protection hidden="1"/>
    </xf>
    <xf numFmtId="0" fontId="1" fillId="0" borderId="25" xfId="59" applyFont="1" applyBorder="1" applyAlignment="1" applyProtection="1">
      <alignment horizontal="left" vertical="top" wrapText="1" indent="2"/>
      <protection hidden="1"/>
    </xf>
    <xf numFmtId="0" fontId="7" fillId="0" borderId="0" xfId="0" applyFont="1" applyFill="1" applyBorder="1" applyAlignment="1" applyProtection="1">
      <alignment horizontal="left" vertical="center" wrapText="1"/>
      <protection hidden="1"/>
    </xf>
    <xf numFmtId="0" fontId="2" fillId="0" borderId="45"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6" fillId="0" borderId="46" xfId="0" applyFont="1" applyFill="1" applyBorder="1" applyAlignment="1" applyProtection="1">
      <alignment horizontal="center" vertical="center" wrapText="1"/>
      <protection hidden="1"/>
    </xf>
    <xf numFmtId="0" fontId="6" fillId="0" borderId="47" xfId="0" applyFont="1" applyFill="1" applyBorder="1" applyAlignment="1" applyProtection="1">
      <alignment horizontal="center" vertical="center" wrapText="1"/>
      <protection hidden="1"/>
    </xf>
    <xf numFmtId="0" fontId="2" fillId="0" borderId="48" xfId="0" applyFont="1" applyFill="1" applyBorder="1" applyAlignment="1" applyProtection="1">
      <alignment horizontal="center" vertical="center" wrapText="1"/>
      <protection hidden="1"/>
    </xf>
    <xf numFmtId="0" fontId="6" fillId="0" borderId="49"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2" fillId="0" borderId="50" xfId="0" applyFont="1" applyFill="1" applyBorder="1" applyAlignment="1">
      <alignment horizontal="left" vertical="center" wrapText="1"/>
    </xf>
    <xf numFmtId="3" fontId="1" fillId="0" borderId="51" xfId="0" applyNumberFormat="1" applyFont="1" applyFill="1" applyBorder="1" applyAlignment="1" applyProtection="1">
      <alignment vertical="center"/>
      <protection hidden="1"/>
    </xf>
    <xf numFmtId="0" fontId="2" fillId="0" borderId="52" xfId="0" applyFont="1" applyFill="1" applyBorder="1" applyAlignment="1">
      <alignment horizontal="left" vertical="center" wrapText="1"/>
    </xf>
    <xf numFmtId="3" fontId="1" fillId="0" borderId="53" xfId="0" applyNumberFormat="1" applyFont="1" applyFill="1" applyBorder="1" applyAlignment="1" applyProtection="1">
      <alignment vertical="center"/>
      <protection locked="0"/>
    </xf>
    <xf numFmtId="3" fontId="1" fillId="0" borderId="53" xfId="0" applyNumberFormat="1" applyFont="1" applyFill="1" applyBorder="1" applyAlignment="1" applyProtection="1">
      <alignment vertical="center"/>
      <protection hidden="1"/>
    </xf>
    <xf numFmtId="0" fontId="3" fillId="0" borderId="52" xfId="0" applyFont="1" applyFill="1" applyBorder="1" applyAlignment="1">
      <alignment horizontal="left" vertical="center" wrapText="1"/>
    </xf>
    <xf numFmtId="0" fontId="3" fillId="0" borderId="52" xfId="0" applyFont="1" applyFill="1" applyBorder="1" applyAlignment="1">
      <alignment horizontal="left" vertical="center" wrapText="1" indent="1"/>
    </xf>
    <xf numFmtId="3" fontId="6" fillId="0" borderId="53" xfId="0" applyNumberFormat="1" applyFont="1" applyFill="1" applyBorder="1" applyAlignment="1" applyProtection="1">
      <alignment vertical="center"/>
      <protection hidden="1"/>
    </xf>
    <xf numFmtId="0" fontId="3" fillId="0" borderId="54" xfId="0" applyFont="1" applyFill="1" applyBorder="1" applyAlignment="1">
      <alignment horizontal="left" vertical="center" wrapText="1" indent="1"/>
    </xf>
    <xf numFmtId="0" fontId="3" fillId="0" borderId="55" xfId="0" applyFont="1" applyFill="1" applyBorder="1" applyAlignment="1">
      <alignment horizontal="left" vertical="center" wrapText="1" indent="1"/>
    </xf>
    <xf numFmtId="0" fontId="3" fillId="0" borderId="56" xfId="0" applyFont="1" applyFill="1" applyBorder="1" applyAlignment="1">
      <alignment horizontal="left" vertical="center" wrapText="1" indent="1"/>
    </xf>
    <xf numFmtId="167" fontId="2" fillId="0" borderId="57" xfId="0" applyNumberFormat="1" applyFont="1" applyFill="1" applyBorder="1" applyAlignment="1">
      <alignment horizontal="center" vertical="center"/>
    </xf>
    <xf numFmtId="3" fontId="1" fillId="0" borderId="57" xfId="0" applyNumberFormat="1" applyFont="1" applyFill="1" applyBorder="1" applyAlignment="1" applyProtection="1">
      <alignment vertical="center"/>
      <protection hidden="1"/>
    </xf>
    <xf numFmtId="3" fontId="1" fillId="0" borderId="58" xfId="0" applyNumberFormat="1" applyFont="1" applyFill="1" applyBorder="1" applyAlignment="1" applyProtection="1">
      <alignment vertical="center"/>
      <protection hidden="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0" fillId="0" borderId="62" xfId="0" applyFill="1" applyBorder="1" applyAlignment="1">
      <alignment/>
    </xf>
    <xf numFmtId="0" fontId="2" fillId="0" borderId="52"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0" borderId="55" xfId="0" applyFont="1" applyFill="1" applyBorder="1" applyAlignment="1">
      <alignment horizontal="left" vertical="center" wrapText="1" indent="1"/>
    </xf>
    <xf numFmtId="0" fontId="2" fillId="0" borderId="56" xfId="0" applyFont="1" applyFill="1" applyBorder="1" applyAlignment="1">
      <alignment horizontal="left" vertical="center" wrapText="1" indent="1"/>
    </xf>
    <xf numFmtId="3" fontId="1" fillId="0" borderId="57" xfId="0" applyNumberFormat="1" applyFont="1" applyFill="1" applyBorder="1" applyAlignment="1" applyProtection="1">
      <alignment vertical="center"/>
      <protection locked="0"/>
    </xf>
    <xf numFmtId="3" fontId="1" fillId="0" borderId="58" xfId="0" applyNumberFormat="1" applyFont="1" applyFill="1" applyBorder="1" applyAlignment="1" applyProtection="1">
      <alignment vertical="center"/>
      <protection locked="0"/>
    </xf>
    <xf numFmtId="3" fontId="1" fillId="0" borderId="51" xfId="0" applyNumberFormat="1" applyFont="1" applyFill="1" applyBorder="1" applyAlignment="1" applyProtection="1">
      <alignment vertical="center"/>
      <protection locked="0"/>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3" fontId="6" fillId="0" borderId="57" xfId="0" applyNumberFormat="1" applyFont="1" applyFill="1" applyBorder="1" applyAlignment="1" applyProtection="1">
      <alignment vertical="center"/>
      <protection hidden="1"/>
    </xf>
    <xf numFmtId="3" fontId="6" fillId="0" borderId="58" xfId="0" applyNumberFormat="1" applyFont="1" applyFill="1" applyBorder="1" applyAlignment="1" applyProtection="1">
      <alignment vertical="center"/>
      <protection hidden="1"/>
    </xf>
    <xf numFmtId="0" fontId="2" fillId="0" borderId="6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FIN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1"/>
  <sheetViews>
    <sheetView tabSelected="1" view="pageBreakPreview" zoomScale="110" zoomScaleSheetLayoutView="110" zoomScalePageLayoutView="0" workbookViewId="0" topLeftCell="A1">
      <selection activeCell="A30" sqref="A30:I50"/>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
      <c r="A1" s="187" t="s">
        <v>248</v>
      </c>
      <c r="B1" s="188"/>
      <c r="C1" s="188"/>
      <c r="D1" s="78"/>
      <c r="E1" s="78"/>
      <c r="F1" s="78"/>
      <c r="G1" s="78"/>
      <c r="H1" s="78"/>
      <c r="I1" s="79"/>
      <c r="J1" s="10"/>
      <c r="K1" s="10"/>
      <c r="L1" s="10"/>
    </row>
    <row r="2" spans="1:12" ht="12.75">
      <c r="A2" s="150" t="s">
        <v>249</v>
      </c>
      <c r="B2" s="151"/>
      <c r="C2" s="151"/>
      <c r="D2" s="152"/>
      <c r="E2" s="110">
        <v>42736</v>
      </c>
      <c r="F2" s="12"/>
      <c r="G2" s="13" t="s">
        <v>250</v>
      </c>
      <c r="H2" s="110">
        <v>43008</v>
      </c>
      <c r="I2" s="80"/>
      <c r="J2" s="10"/>
      <c r="K2" s="10"/>
      <c r="L2" s="10"/>
    </row>
    <row r="3" spans="1:12" ht="12.75">
      <c r="A3" s="81"/>
      <c r="B3" s="14"/>
      <c r="C3" s="14"/>
      <c r="D3" s="14"/>
      <c r="E3" s="15"/>
      <c r="F3" s="15"/>
      <c r="G3" s="14"/>
      <c r="H3" s="14"/>
      <c r="I3" s="82"/>
      <c r="J3" s="10"/>
      <c r="K3" s="10"/>
      <c r="L3" s="10"/>
    </row>
    <row r="4" spans="1:12" ht="15">
      <c r="A4" s="153" t="s">
        <v>316</v>
      </c>
      <c r="B4" s="154"/>
      <c r="C4" s="154"/>
      <c r="D4" s="154"/>
      <c r="E4" s="154"/>
      <c r="F4" s="154"/>
      <c r="G4" s="154"/>
      <c r="H4" s="154"/>
      <c r="I4" s="155"/>
      <c r="J4" s="10"/>
      <c r="K4" s="10"/>
      <c r="L4" s="10"/>
    </row>
    <row r="5" spans="1:12" ht="12.75">
      <c r="A5" s="83"/>
      <c r="B5" s="16"/>
      <c r="C5" s="16"/>
      <c r="D5" s="16"/>
      <c r="E5" s="17"/>
      <c r="F5" s="84"/>
      <c r="G5" s="18"/>
      <c r="H5" s="19"/>
      <c r="I5" s="85"/>
      <c r="J5" s="10"/>
      <c r="K5" s="10"/>
      <c r="L5" s="10"/>
    </row>
    <row r="6" spans="1:12" ht="12.75">
      <c r="A6" s="156" t="s">
        <v>251</v>
      </c>
      <c r="B6" s="157"/>
      <c r="C6" s="148" t="s">
        <v>322</v>
      </c>
      <c r="D6" s="149"/>
      <c r="E6" s="27"/>
      <c r="F6" s="27"/>
      <c r="G6" s="27"/>
      <c r="H6" s="27"/>
      <c r="I6" s="86"/>
      <c r="J6" s="10"/>
      <c r="K6" s="10"/>
      <c r="L6" s="10"/>
    </row>
    <row r="7" spans="1:12" ht="12.75">
      <c r="A7" s="87"/>
      <c r="B7" s="22"/>
      <c r="C7" s="16"/>
      <c r="D7" s="16"/>
      <c r="E7" s="27"/>
      <c r="F7" s="27"/>
      <c r="G7" s="27"/>
      <c r="H7" s="27"/>
      <c r="I7" s="86"/>
      <c r="J7" s="10"/>
      <c r="K7" s="10"/>
      <c r="L7" s="10"/>
    </row>
    <row r="8" spans="1:12" ht="12.75">
      <c r="A8" s="158" t="s">
        <v>252</v>
      </c>
      <c r="B8" s="159"/>
      <c r="C8" s="148" t="s">
        <v>323</v>
      </c>
      <c r="D8" s="149"/>
      <c r="E8" s="27"/>
      <c r="F8" s="27"/>
      <c r="G8" s="27"/>
      <c r="H8" s="27"/>
      <c r="I8" s="88"/>
      <c r="J8" s="10"/>
      <c r="K8" s="10"/>
      <c r="L8" s="10"/>
    </row>
    <row r="9" spans="1:12" ht="12.75">
      <c r="A9" s="89"/>
      <c r="B9" s="45"/>
      <c r="C9" s="114"/>
      <c r="D9" s="115"/>
      <c r="E9" s="16"/>
      <c r="F9" s="16"/>
      <c r="G9" s="16"/>
      <c r="H9" s="16"/>
      <c r="I9" s="88"/>
      <c r="J9" s="10"/>
      <c r="K9" s="10"/>
      <c r="L9" s="10"/>
    </row>
    <row r="10" spans="1:12" ht="12.75">
      <c r="A10" s="145" t="s">
        <v>253</v>
      </c>
      <c r="B10" s="146"/>
      <c r="C10" s="148" t="s">
        <v>324</v>
      </c>
      <c r="D10" s="149"/>
      <c r="E10" s="16"/>
      <c r="F10" s="16"/>
      <c r="G10" s="16"/>
      <c r="H10" s="16"/>
      <c r="I10" s="88"/>
      <c r="J10" s="10"/>
      <c r="K10" s="10"/>
      <c r="L10" s="10"/>
    </row>
    <row r="11" spans="1:12" ht="12.75">
      <c r="A11" s="147"/>
      <c r="B11" s="146"/>
      <c r="C11" s="16"/>
      <c r="D11" s="16"/>
      <c r="E11" s="16"/>
      <c r="F11" s="16"/>
      <c r="G11" s="16"/>
      <c r="H11" s="16"/>
      <c r="I11" s="88"/>
      <c r="J11" s="10"/>
      <c r="K11" s="10"/>
      <c r="L11" s="10"/>
    </row>
    <row r="12" spans="1:12" ht="12.75">
      <c r="A12" s="156" t="s">
        <v>254</v>
      </c>
      <c r="B12" s="157"/>
      <c r="C12" s="160" t="s">
        <v>325</v>
      </c>
      <c r="D12" s="161"/>
      <c r="E12" s="161"/>
      <c r="F12" s="161"/>
      <c r="G12" s="161"/>
      <c r="H12" s="161"/>
      <c r="I12" s="162"/>
      <c r="J12" s="10"/>
      <c r="K12" s="10"/>
      <c r="L12" s="10"/>
    </row>
    <row r="13" spans="1:12" ht="12.75">
      <c r="A13" s="87"/>
      <c r="B13" s="22"/>
      <c r="C13" s="116"/>
      <c r="D13" s="23"/>
      <c r="E13" s="23"/>
      <c r="F13" s="23"/>
      <c r="G13" s="23"/>
      <c r="H13" s="23"/>
      <c r="I13" s="117"/>
      <c r="J13" s="10"/>
      <c r="K13" s="10"/>
      <c r="L13" s="10"/>
    </row>
    <row r="14" spans="1:12" ht="12.75">
      <c r="A14" s="156" t="s">
        <v>255</v>
      </c>
      <c r="B14" s="157"/>
      <c r="C14" s="163">
        <v>10000</v>
      </c>
      <c r="D14" s="164"/>
      <c r="E14" s="23"/>
      <c r="F14" s="160" t="s">
        <v>326</v>
      </c>
      <c r="G14" s="161"/>
      <c r="H14" s="161"/>
      <c r="I14" s="162"/>
      <c r="J14" s="10"/>
      <c r="K14" s="10"/>
      <c r="L14" s="10"/>
    </row>
    <row r="15" spans="1:12" ht="12.75">
      <c r="A15" s="87"/>
      <c r="B15" s="22"/>
      <c r="C15" s="16"/>
      <c r="D15" s="16"/>
      <c r="E15" s="16"/>
      <c r="F15" s="16"/>
      <c r="G15" s="16"/>
      <c r="H15" s="16"/>
      <c r="I15" s="88"/>
      <c r="J15" s="10"/>
      <c r="K15" s="10"/>
      <c r="L15" s="10"/>
    </row>
    <row r="16" spans="1:12" ht="12.75">
      <c r="A16" s="156" t="s">
        <v>256</v>
      </c>
      <c r="B16" s="157"/>
      <c r="C16" s="160" t="s">
        <v>327</v>
      </c>
      <c r="D16" s="161"/>
      <c r="E16" s="161"/>
      <c r="F16" s="161"/>
      <c r="G16" s="161"/>
      <c r="H16" s="161"/>
      <c r="I16" s="162"/>
      <c r="J16" s="10"/>
      <c r="K16" s="10"/>
      <c r="L16" s="10"/>
    </row>
    <row r="17" spans="1:12" ht="12.75">
      <c r="A17" s="87"/>
      <c r="B17" s="22"/>
      <c r="C17" s="23"/>
      <c r="D17" s="23"/>
      <c r="E17" s="23"/>
      <c r="F17" s="23"/>
      <c r="G17" s="23"/>
      <c r="H17" s="23"/>
      <c r="I17" s="117"/>
      <c r="J17" s="10"/>
      <c r="K17" s="10"/>
      <c r="L17" s="10"/>
    </row>
    <row r="18" spans="1:12" ht="12.75">
      <c r="A18" s="156" t="s">
        <v>257</v>
      </c>
      <c r="B18" s="157"/>
      <c r="C18" s="165" t="s">
        <v>328</v>
      </c>
      <c r="D18" s="166"/>
      <c r="E18" s="166"/>
      <c r="F18" s="166"/>
      <c r="G18" s="166"/>
      <c r="H18" s="166"/>
      <c r="I18" s="167"/>
      <c r="J18" s="10"/>
      <c r="K18" s="10"/>
      <c r="L18" s="10"/>
    </row>
    <row r="19" spans="1:12" ht="12.75">
      <c r="A19" s="87"/>
      <c r="B19" s="22"/>
      <c r="C19" s="116"/>
      <c r="D19" s="23"/>
      <c r="E19" s="23"/>
      <c r="F19" s="23"/>
      <c r="G19" s="23"/>
      <c r="H19" s="23"/>
      <c r="I19" s="117"/>
      <c r="J19" s="10"/>
      <c r="K19" s="10"/>
      <c r="L19" s="10"/>
    </row>
    <row r="20" spans="1:12" ht="12.75">
      <c r="A20" s="156" t="s">
        <v>258</v>
      </c>
      <c r="B20" s="157"/>
      <c r="C20" s="165" t="s">
        <v>329</v>
      </c>
      <c r="D20" s="166"/>
      <c r="E20" s="166"/>
      <c r="F20" s="166"/>
      <c r="G20" s="166"/>
      <c r="H20" s="166"/>
      <c r="I20" s="167"/>
      <c r="J20" s="10"/>
      <c r="K20" s="10"/>
      <c r="L20" s="10"/>
    </row>
    <row r="21" spans="1:12" ht="12.75">
      <c r="A21" s="87"/>
      <c r="B21" s="22"/>
      <c r="C21" s="21"/>
      <c r="D21" s="16"/>
      <c r="E21" s="16"/>
      <c r="F21" s="16"/>
      <c r="G21" s="16"/>
      <c r="H21" s="16"/>
      <c r="I21" s="88"/>
      <c r="J21" s="10"/>
      <c r="K21" s="10"/>
      <c r="L21" s="10"/>
    </row>
    <row r="22" spans="1:12" ht="12.75">
      <c r="A22" s="156" t="s">
        <v>259</v>
      </c>
      <c r="B22" s="157"/>
      <c r="C22" s="111">
        <v>133</v>
      </c>
      <c r="D22" s="160" t="s">
        <v>330</v>
      </c>
      <c r="E22" s="168"/>
      <c r="F22" s="169"/>
      <c r="G22" s="156"/>
      <c r="H22" s="170"/>
      <c r="I22" s="90"/>
      <c r="J22" s="10"/>
      <c r="K22" s="10"/>
      <c r="L22" s="10"/>
    </row>
    <row r="23" spans="1:12" ht="12.75">
      <c r="A23" s="87"/>
      <c r="B23" s="22"/>
      <c r="C23" s="16"/>
      <c r="D23" s="23"/>
      <c r="E23" s="23"/>
      <c r="F23" s="23"/>
      <c r="G23" s="23"/>
      <c r="H23" s="16"/>
      <c r="I23" s="88"/>
      <c r="J23" s="10"/>
      <c r="K23" s="10"/>
      <c r="L23" s="10"/>
    </row>
    <row r="24" spans="1:12" ht="12.75">
      <c r="A24" s="156" t="s">
        <v>260</v>
      </c>
      <c r="B24" s="157"/>
      <c r="C24" s="111">
        <v>21</v>
      </c>
      <c r="D24" s="160" t="s">
        <v>331</v>
      </c>
      <c r="E24" s="168"/>
      <c r="F24" s="168"/>
      <c r="G24" s="169"/>
      <c r="H24" s="46" t="s">
        <v>261</v>
      </c>
      <c r="I24" s="139">
        <v>669</v>
      </c>
      <c r="J24" s="10"/>
      <c r="K24" s="10"/>
      <c r="L24" s="10"/>
    </row>
    <row r="25" spans="1:12" ht="12.75">
      <c r="A25" s="87"/>
      <c r="B25" s="22"/>
      <c r="C25" s="16"/>
      <c r="D25" s="23"/>
      <c r="E25" s="23"/>
      <c r="F25" s="23"/>
      <c r="G25" s="22"/>
      <c r="H25" s="22" t="s">
        <v>317</v>
      </c>
      <c r="I25" s="91"/>
      <c r="J25" s="10"/>
      <c r="K25" s="10"/>
      <c r="L25" s="10"/>
    </row>
    <row r="26" spans="1:12" ht="12.75">
      <c r="A26" s="156" t="s">
        <v>262</v>
      </c>
      <c r="B26" s="157"/>
      <c r="C26" s="112" t="s">
        <v>332</v>
      </c>
      <c r="D26" s="24"/>
      <c r="E26" s="29"/>
      <c r="F26" s="23"/>
      <c r="G26" s="170" t="s">
        <v>263</v>
      </c>
      <c r="H26" s="157"/>
      <c r="I26" s="113" t="s">
        <v>333</v>
      </c>
      <c r="J26" s="10"/>
      <c r="K26" s="10"/>
      <c r="L26" s="10"/>
    </row>
    <row r="27" spans="1:12" ht="12.75">
      <c r="A27" s="87"/>
      <c r="B27" s="22"/>
      <c r="C27" s="16"/>
      <c r="D27" s="23"/>
      <c r="E27" s="23"/>
      <c r="F27" s="23"/>
      <c r="G27" s="23"/>
      <c r="H27" s="16"/>
      <c r="I27" s="92"/>
      <c r="J27" s="10"/>
      <c r="K27" s="10"/>
      <c r="L27" s="10"/>
    </row>
    <row r="28" spans="1:12" ht="12.75">
      <c r="A28" s="171" t="s">
        <v>264</v>
      </c>
      <c r="B28" s="172"/>
      <c r="C28" s="173"/>
      <c r="D28" s="173"/>
      <c r="E28" s="174" t="s">
        <v>265</v>
      </c>
      <c r="F28" s="175"/>
      <c r="G28" s="175"/>
      <c r="H28" s="176" t="s">
        <v>266</v>
      </c>
      <c r="I28" s="177"/>
      <c r="J28" s="10"/>
      <c r="K28" s="10"/>
      <c r="L28" s="10"/>
    </row>
    <row r="29" spans="1:12" ht="12.75">
      <c r="A29" s="93"/>
      <c r="B29" s="29"/>
      <c r="C29" s="29"/>
      <c r="D29" s="25"/>
      <c r="E29" s="16"/>
      <c r="F29" s="16"/>
      <c r="G29" s="16"/>
      <c r="H29" s="26"/>
      <c r="I29" s="92"/>
      <c r="J29" s="10"/>
      <c r="K29" s="10"/>
      <c r="L29" s="10"/>
    </row>
    <row r="30" spans="1:12" ht="12.75">
      <c r="A30" s="295" t="s">
        <v>334</v>
      </c>
      <c r="B30" s="296"/>
      <c r="C30" s="296"/>
      <c r="D30" s="297"/>
      <c r="E30" s="298" t="s">
        <v>326</v>
      </c>
      <c r="F30" s="299"/>
      <c r="G30" s="299"/>
      <c r="H30" s="300" t="s">
        <v>335</v>
      </c>
      <c r="I30" s="301"/>
      <c r="J30" s="10"/>
      <c r="K30" s="10"/>
      <c r="L30" s="10"/>
    </row>
    <row r="31" spans="1:12" ht="12.75">
      <c r="A31" s="302"/>
      <c r="B31" s="303"/>
      <c r="C31" s="304"/>
      <c r="D31" s="305"/>
      <c r="E31" s="305"/>
      <c r="F31" s="305"/>
      <c r="G31" s="305"/>
      <c r="H31" s="306"/>
      <c r="I31" s="307"/>
      <c r="J31" s="10"/>
      <c r="K31" s="10"/>
      <c r="L31" s="10"/>
    </row>
    <row r="32" spans="1:12" ht="12.75">
      <c r="A32" s="295" t="s">
        <v>336</v>
      </c>
      <c r="B32" s="296"/>
      <c r="C32" s="296"/>
      <c r="D32" s="297"/>
      <c r="E32" s="298" t="s">
        <v>326</v>
      </c>
      <c r="F32" s="299"/>
      <c r="G32" s="299"/>
      <c r="H32" s="300" t="s">
        <v>337</v>
      </c>
      <c r="I32" s="301"/>
      <c r="J32" s="10"/>
      <c r="K32" s="10"/>
      <c r="L32" s="10"/>
    </row>
    <row r="33" spans="1:12" ht="12.75">
      <c r="A33" s="308"/>
      <c r="B33" s="309"/>
      <c r="C33" s="310"/>
      <c r="D33" s="311"/>
      <c r="E33" s="306"/>
      <c r="F33" s="310"/>
      <c r="G33" s="311"/>
      <c r="H33" s="306"/>
      <c r="I33" s="312"/>
      <c r="J33" s="10"/>
      <c r="K33" s="10"/>
      <c r="L33" s="10"/>
    </row>
    <row r="34" spans="1:12" ht="12.75">
      <c r="A34" s="295" t="s">
        <v>338</v>
      </c>
      <c r="B34" s="296"/>
      <c r="C34" s="296"/>
      <c r="D34" s="297"/>
      <c r="E34" s="298" t="s">
        <v>326</v>
      </c>
      <c r="F34" s="299"/>
      <c r="G34" s="299"/>
      <c r="H34" s="300" t="s">
        <v>339</v>
      </c>
      <c r="I34" s="301"/>
      <c r="J34" s="10"/>
      <c r="K34" s="10"/>
      <c r="L34" s="10"/>
    </row>
    <row r="35" spans="1:12" ht="12.75">
      <c r="A35" s="308"/>
      <c r="B35" s="309"/>
      <c r="C35" s="310"/>
      <c r="D35" s="311"/>
      <c r="E35" s="306"/>
      <c r="F35" s="310"/>
      <c r="G35" s="311"/>
      <c r="H35" s="306"/>
      <c r="I35" s="312"/>
      <c r="J35" s="10"/>
      <c r="K35" s="10"/>
      <c r="L35" s="10"/>
    </row>
    <row r="36" spans="1:12" ht="12.75">
      <c r="A36" s="295" t="s">
        <v>340</v>
      </c>
      <c r="B36" s="296"/>
      <c r="C36" s="296"/>
      <c r="D36" s="297"/>
      <c r="E36" s="298" t="s">
        <v>326</v>
      </c>
      <c r="F36" s="299"/>
      <c r="G36" s="299"/>
      <c r="H36" s="300" t="s">
        <v>341</v>
      </c>
      <c r="I36" s="301"/>
      <c r="J36" s="10"/>
      <c r="K36" s="10"/>
      <c r="L36" s="10"/>
    </row>
    <row r="37" spans="1:12" ht="12.75">
      <c r="A37" s="308"/>
      <c r="B37" s="309"/>
      <c r="C37" s="310"/>
      <c r="D37" s="311"/>
      <c r="E37" s="306"/>
      <c r="F37" s="310"/>
      <c r="G37" s="311"/>
      <c r="H37" s="306"/>
      <c r="I37" s="312"/>
      <c r="J37" s="10"/>
      <c r="K37" s="10"/>
      <c r="L37" s="10"/>
    </row>
    <row r="38" spans="1:12" ht="12.75">
      <c r="A38" s="295" t="s">
        <v>342</v>
      </c>
      <c r="B38" s="296"/>
      <c r="C38" s="296"/>
      <c r="D38" s="297"/>
      <c r="E38" s="298" t="s">
        <v>326</v>
      </c>
      <c r="F38" s="299"/>
      <c r="G38" s="299"/>
      <c r="H38" s="300" t="s">
        <v>343</v>
      </c>
      <c r="I38" s="301"/>
      <c r="J38" s="10"/>
      <c r="K38" s="10"/>
      <c r="L38" s="10"/>
    </row>
    <row r="39" spans="1:12" ht="12.75">
      <c r="A39" s="313"/>
      <c r="B39" s="314"/>
      <c r="C39" s="314"/>
      <c r="D39" s="314"/>
      <c r="E39" s="315"/>
      <c r="F39" s="314"/>
      <c r="G39" s="314"/>
      <c r="H39" s="316"/>
      <c r="I39" s="317"/>
      <c r="J39" s="10"/>
      <c r="K39" s="10"/>
      <c r="L39" s="10"/>
    </row>
    <row r="40" spans="1:12" ht="12.75">
      <c r="A40" s="295" t="s">
        <v>344</v>
      </c>
      <c r="B40" s="296"/>
      <c r="C40" s="296"/>
      <c r="D40" s="297"/>
      <c r="E40" s="298" t="s">
        <v>326</v>
      </c>
      <c r="F40" s="299"/>
      <c r="G40" s="299"/>
      <c r="H40" s="300" t="s">
        <v>345</v>
      </c>
      <c r="I40" s="301"/>
      <c r="J40" s="10"/>
      <c r="K40" s="10"/>
      <c r="L40" s="10"/>
    </row>
    <row r="41" spans="1:12" ht="12.75">
      <c r="A41" s="313"/>
      <c r="B41" s="314"/>
      <c r="C41" s="314"/>
      <c r="D41" s="314"/>
      <c r="E41" s="315"/>
      <c r="F41" s="314"/>
      <c r="G41" s="314"/>
      <c r="H41" s="316"/>
      <c r="I41" s="317"/>
      <c r="J41" s="10"/>
      <c r="K41" s="10"/>
      <c r="L41" s="10"/>
    </row>
    <row r="42" spans="1:12" ht="12.75">
      <c r="A42" s="295" t="s">
        <v>346</v>
      </c>
      <c r="B42" s="296"/>
      <c r="C42" s="296"/>
      <c r="D42" s="297"/>
      <c r="E42" s="298" t="s">
        <v>326</v>
      </c>
      <c r="F42" s="299"/>
      <c r="G42" s="299"/>
      <c r="H42" s="300">
        <v>4702484</v>
      </c>
      <c r="I42" s="301"/>
      <c r="J42" s="10"/>
      <c r="K42" s="10"/>
      <c r="L42" s="10"/>
    </row>
    <row r="43" spans="1:12" ht="12.75">
      <c r="A43" s="313"/>
      <c r="B43" s="314"/>
      <c r="C43" s="314"/>
      <c r="D43" s="314"/>
      <c r="E43" s="315"/>
      <c r="F43" s="314"/>
      <c r="G43" s="314"/>
      <c r="H43" s="316"/>
      <c r="I43" s="317"/>
      <c r="J43" s="10"/>
      <c r="K43" s="10"/>
      <c r="L43" s="10"/>
    </row>
    <row r="44" spans="1:12" ht="12.75">
      <c r="A44" s="295" t="s">
        <v>347</v>
      </c>
      <c r="B44" s="296"/>
      <c r="C44" s="296"/>
      <c r="D44" s="297"/>
      <c r="E44" s="298" t="s">
        <v>348</v>
      </c>
      <c r="F44" s="299"/>
      <c r="G44" s="299"/>
      <c r="H44" s="300" t="s">
        <v>349</v>
      </c>
      <c r="I44" s="301"/>
      <c r="J44" s="10"/>
      <c r="K44" s="10"/>
      <c r="L44" s="10"/>
    </row>
    <row r="45" spans="1:12" ht="12.75">
      <c r="A45" s="313"/>
      <c r="B45" s="314"/>
      <c r="C45" s="314"/>
      <c r="D45" s="314"/>
      <c r="E45" s="315"/>
      <c r="F45" s="314"/>
      <c r="G45" s="314"/>
      <c r="H45" s="316"/>
      <c r="I45" s="317"/>
      <c r="J45" s="10"/>
      <c r="K45" s="10"/>
      <c r="L45" s="10"/>
    </row>
    <row r="46" spans="1:12" ht="12.75">
      <c r="A46" s="295" t="s">
        <v>350</v>
      </c>
      <c r="B46" s="296"/>
      <c r="C46" s="296"/>
      <c r="D46" s="297"/>
      <c r="E46" s="298" t="s">
        <v>348</v>
      </c>
      <c r="F46" s="299"/>
      <c r="G46" s="299"/>
      <c r="H46" s="300" t="s">
        <v>351</v>
      </c>
      <c r="I46" s="301"/>
      <c r="J46" s="10"/>
      <c r="K46" s="10"/>
      <c r="L46" s="10"/>
    </row>
    <row r="47" spans="1:12" ht="12.75">
      <c r="A47" s="313"/>
      <c r="B47" s="314"/>
      <c r="C47" s="314"/>
      <c r="D47" s="314"/>
      <c r="E47" s="315"/>
      <c r="F47" s="314"/>
      <c r="G47" s="314"/>
      <c r="H47" s="316"/>
      <c r="I47" s="317"/>
      <c r="J47" s="10"/>
      <c r="K47" s="10"/>
      <c r="L47" s="10"/>
    </row>
    <row r="48" spans="1:12" ht="12.75">
      <c r="A48" s="295" t="s">
        <v>352</v>
      </c>
      <c r="B48" s="296"/>
      <c r="C48" s="296"/>
      <c r="D48" s="297"/>
      <c r="E48" s="298" t="s">
        <v>353</v>
      </c>
      <c r="F48" s="299"/>
      <c r="G48" s="299"/>
      <c r="H48" s="300" t="s">
        <v>396</v>
      </c>
      <c r="I48" s="301"/>
      <c r="J48" s="10"/>
      <c r="K48" s="10"/>
      <c r="L48" s="10"/>
    </row>
    <row r="49" spans="1:12" ht="12.75">
      <c r="A49" s="302"/>
      <c r="B49" s="303"/>
      <c r="C49" s="304"/>
      <c r="D49" s="318"/>
      <c r="E49" s="318"/>
      <c r="F49" s="318"/>
      <c r="G49" s="319"/>
      <c r="H49" s="306"/>
      <c r="I49" s="320"/>
      <c r="J49" s="10"/>
      <c r="K49" s="10"/>
      <c r="L49" s="10"/>
    </row>
    <row r="50" spans="1:12" ht="12.75">
      <c r="A50" s="295" t="s">
        <v>354</v>
      </c>
      <c r="B50" s="296"/>
      <c r="C50" s="296"/>
      <c r="D50" s="297"/>
      <c r="E50" s="298" t="s">
        <v>355</v>
      </c>
      <c r="F50" s="299"/>
      <c r="G50" s="299"/>
      <c r="H50" s="300" t="s">
        <v>356</v>
      </c>
      <c r="I50" s="301"/>
      <c r="J50" s="10"/>
      <c r="K50" s="10"/>
      <c r="L50" s="10"/>
    </row>
    <row r="51" spans="1:12" ht="12.75">
      <c r="A51" s="95"/>
      <c r="B51" s="30"/>
      <c r="C51" s="30"/>
      <c r="D51" s="20"/>
      <c r="E51" s="20"/>
      <c r="F51" s="30"/>
      <c r="G51" s="20"/>
      <c r="H51" s="20"/>
      <c r="I51" s="96"/>
      <c r="J51" s="10"/>
      <c r="K51" s="10"/>
      <c r="L51" s="10"/>
    </row>
    <row r="52" spans="1:12" ht="12.75">
      <c r="A52" s="145" t="s">
        <v>267</v>
      </c>
      <c r="B52" s="183"/>
      <c r="C52" s="148"/>
      <c r="D52" s="149"/>
      <c r="E52" s="25"/>
      <c r="F52" s="160"/>
      <c r="G52" s="193"/>
      <c r="H52" s="193"/>
      <c r="I52" s="194"/>
      <c r="J52" s="10"/>
      <c r="K52" s="10"/>
      <c r="L52" s="10"/>
    </row>
    <row r="53" spans="1:12" ht="12.75">
      <c r="A53" s="94"/>
      <c r="B53" s="28"/>
      <c r="C53" s="178"/>
      <c r="D53" s="179"/>
      <c r="E53" s="16"/>
      <c r="F53" s="178"/>
      <c r="G53" s="180"/>
      <c r="H53" s="31"/>
      <c r="I53" s="97"/>
      <c r="J53" s="10"/>
      <c r="K53" s="10"/>
      <c r="L53" s="10"/>
    </row>
    <row r="54" spans="1:12" ht="12.75">
      <c r="A54" s="145" t="s">
        <v>268</v>
      </c>
      <c r="B54" s="183"/>
      <c r="C54" s="160" t="s">
        <v>357</v>
      </c>
      <c r="D54" s="181"/>
      <c r="E54" s="181"/>
      <c r="F54" s="181"/>
      <c r="G54" s="181"/>
      <c r="H54" s="181"/>
      <c r="I54" s="182"/>
      <c r="J54" s="10"/>
      <c r="K54" s="10"/>
      <c r="L54" s="10"/>
    </row>
    <row r="55" spans="1:12" ht="12.75">
      <c r="A55" s="87"/>
      <c r="B55" s="22"/>
      <c r="C55" s="21" t="s">
        <v>269</v>
      </c>
      <c r="D55" s="16"/>
      <c r="E55" s="16"/>
      <c r="F55" s="16"/>
      <c r="G55" s="16"/>
      <c r="H55" s="16"/>
      <c r="I55" s="88"/>
      <c r="J55" s="10"/>
      <c r="K55" s="10"/>
      <c r="L55" s="10"/>
    </row>
    <row r="56" spans="1:12" ht="12.75">
      <c r="A56" s="145" t="s">
        <v>270</v>
      </c>
      <c r="B56" s="183"/>
      <c r="C56" s="184" t="s">
        <v>358</v>
      </c>
      <c r="D56" s="185"/>
      <c r="E56" s="186"/>
      <c r="F56" s="16"/>
      <c r="G56" s="46" t="s">
        <v>271</v>
      </c>
      <c r="H56" s="184" t="s">
        <v>359</v>
      </c>
      <c r="I56" s="186"/>
      <c r="J56" s="10"/>
      <c r="K56" s="10"/>
      <c r="L56" s="10"/>
    </row>
    <row r="57" spans="1:12" ht="12.75">
      <c r="A57" s="87"/>
      <c r="B57" s="22"/>
      <c r="C57" s="21"/>
      <c r="D57" s="16"/>
      <c r="E57" s="16"/>
      <c r="F57" s="16"/>
      <c r="G57" s="16"/>
      <c r="H57" s="16"/>
      <c r="I57" s="88"/>
      <c r="J57" s="10"/>
      <c r="K57" s="10"/>
      <c r="L57" s="10"/>
    </row>
    <row r="58" spans="1:12" ht="12.75">
      <c r="A58" s="145" t="s">
        <v>257</v>
      </c>
      <c r="B58" s="183"/>
      <c r="C58" s="197" t="s">
        <v>360</v>
      </c>
      <c r="D58" s="185"/>
      <c r="E58" s="185"/>
      <c r="F58" s="185"/>
      <c r="G58" s="185"/>
      <c r="H58" s="185"/>
      <c r="I58" s="186"/>
      <c r="J58" s="10"/>
      <c r="K58" s="10"/>
      <c r="L58" s="10"/>
    </row>
    <row r="59" spans="1:12" ht="12.75">
      <c r="A59" s="87"/>
      <c r="B59" s="22"/>
      <c r="C59" s="16"/>
      <c r="D59" s="16"/>
      <c r="E59" s="16"/>
      <c r="F59" s="16"/>
      <c r="G59" s="16"/>
      <c r="H59" s="16"/>
      <c r="I59" s="88"/>
      <c r="J59" s="10"/>
      <c r="K59" s="10"/>
      <c r="L59" s="10"/>
    </row>
    <row r="60" spans="1:12" ht="12.75">
      <c r="A60" s="156" t="s">
        <v>272</v>
      </c>
      <c r="B60" s="157"/>
      <c r="C60" s="184" t="s">
        <v>361</v>
      </c>
      <c r="D60" s="185"/>
      <c r="E60" s="185"/>
      <c r="F60" s="185"/>
      <c r="G60" s="185"/>
      <c r="H60" s="185"/>
      <c r="I60" s="162"/>
      <c r="J60" s="10"/>
      <c r="K60" s="10"/>
      <c r="L60" s="10"/>
    </row>
    <row r="61" spans="1:12" ht="12.75">
      <c r="A61" s="98"/>
      <c r="B61" s="20"/>
      <c r="C61" s="189" t="s">
        <v>273</v>
      </c>
      <c r="D61" s="189"/>
      <c r="E61" s="189"/>
      <c r="F61" s="189"/>
      <c r="G61" s="189"/>
      <c r="H61" s="189"/>
      <c r="I61" s="99"/>
      <c r="J61" s="10"/>
      <c r="K61" s="10"/>
      <c r="L61" s="10"/>
    </row>
    <row r="62" spans="1:12" ht="12.75">
      <c r="A62" s="98"/>
      <c r="B62" s="20"/>
      <c r="C62" s="32"/>
      <c r="D62" s="32"/>
      <c r="E62" s="32"/>
      <c r="F62" s="32"/>
      <c r="G62" s="32"/>
      <c r="H62" s="32"/>
      <c r="I62" s="99"/>
      <c r="J62" s="10"/>
      <c r="K62" s="10"/>
      <c r="L62" s="10"/>
    </row>
    <row r="63" spans="1:12" ht="12.75">
      <c r="A63" s="98"/>
      <c r="B63" s="198" t="s">
        <v>274</v>
      </c>
      <c r="C63" s="199"/>
      <c r="D63" s="199"/>
      <c r="E63" s="199"/>
      <c r="F63" s="44"/>
      <c r="G63" s="44"/>
      <c r="H63" s="44"/>
      <c r="I63" s="100"/>
      <c r="J63" s="10"/>
      <c r="K63" s="10"/>
      <c r="L63" s="10"/>
    </row>
    <row r="64" spans="1:12" ht="12.75">
      <c r="A64" s="98"/>
      <c r="B64" s="200" t="s">
        <v>306</v>
      </c>
      <c r="C64" s="201"/>
      <c r="D64" s="201"/>
      <c r="E64" s="201"/>
      <c r="F64" s="201"/>
      <c r="G64" s="201"/>
      <c r="H64" s="201"/>
      <c r="I64" s="202"/>
      <c r="J64" s="10"/>
      <c r="K64" s="10"/>
      <c r="L64" s="10"/>
    </row>
    <row r="65" spans="1:12" ht="12.75">
      <c r="A65" s="98"/>
      <c r="B65" s="200" t="s">
        <v>307</v>
      </c>
      <c r="C65" s="201"/>
      <c r="D65" s="201"/>
      <c r="E65" s="201"/>
      <c r="F65" s="201"/>
      <c r="G65" s="201"/>
      <c r="H65" s="201"/>
      <c r="I65" s="100"/>
      <c r="J65" s="10"/>
      <c r="K65" s="10"/>
      <c r="L65" s="10"/>
    </row>
    <row r="66" spans="1:12" ht="12.75">
      <c r="A66" s="98"/>
      <c r="B66" s="200" t="s">
        <v>308</v>
      </c>
      <c r="C66" s="201"/>
      <c r="D66" s="201"/>
      <c r="E66" s="201"/>
      <c r="F66" s="201"/>
      <c r="G66" s="201"/>
      <c r="H66" s="201"/>
      <c r="I66" s="202"/>
      <c r="J66" s="10"/>
      <c r="K66" s="10"/>
      <c r="L66" s="10"/>
    </row>
    <row r="67" spans="1:12" ht="12.75">
      <c r="A67" s="98"/>
      <c r="B67" s="200" t="s">
        <v>309</v>
      </c>
      <c r="C67" s="201"/>
      <c r="D67" s="201"/>
      <c r="E67" s="201"/>
      <c r="F67" s="201"/>
      <c r="G67" s="201"/>
      <c r="H67" s="201"/>
      <c r="I67" s="202"/>
      <c r="J67" s="10"/>
      <c r="K67" s="10"/>
      <c r="L67" s="10"/>
    </row>
    <row r="68" spans="1:12" ht="12.75">
      <c r="A68" s="98"/>
      <c r="B68" s="101"/>
      <c r="C68" s="102"/>
      <c r="D68" s="102"/>
      <c r="E68" s="102"/>
      <c r="F68" s="102"/>
      <c r="G68" s="102"/>
      <c r="H68" s="102"/>
      <c r="I68" s="103"/>
      <c r="J68" s="10"/>
      <c r="K68" s="10"/>
      <c r="L68" s="10"/>
    </row>
    <row r="69" spans="1:12" ht="12.75" thickBot="1">
      <c r="A69" s="104" t="s">
        <v>275</v>
      </c>
      <c r="B69" s="16"/>
      <c r="C69" s="16"/>
      <c r="D69" s="16"/>
      <c r="E69" s="16"/>
      <c r="F69" s="16"/>
      <c r="G69" s="33"/>
      <c r="H69" s="34"/>
      <c r="I69" s="105"/>
      <c r="J69" s="10"/>
      <c r="K69" s="10"/>
      <c r="L69" s="10"/>
    </row>
    <row r="70" spans="1:12" ht="12.75">
      <c r="A70" s="83"/>
      <c r="B70" s="16"/>
      <c r="C70" s="16"/>
      <c r="D70" s="16"/>
      <c r="E70" s="20" t="s">
        <v>276</v>
      </c>
      <c r="F70" s="29"/>
      <c r="G70" s="190" t="s">
        <v>277</v>
      </c>
      <c r="H70" s="191"/>
      <c r="I70" s="192"/>
      <c r="J70" s="10"/>
      <c r="K70" s="10"/>
      <c r="L70" s="10"/>
    </row>
    <row r="71" spans="1:12" ht="12.75">
      <c r="A71" s="106"/>
      <c r="B71" s="107"/>
      <c r="C71" s="108"/>
      <c r="D71" s="108"/>
      <c r="E71" s="108"/>
      <c r="F71" s="108"/>
      <c r="G71" s="195"/>
      <c r="H71" s="196"/>
      <c r="I71" s="109"/>
      <c r="J71" s="10"/>
      <c r="K71" s="10"/>
      <c r="L71" s="10"/>
    </row>
  </sheetData>
  <sheetProtection/>
  <protectedRanges>
    <protectedRange sqref="E2 H2 I26 I24 A39:I39 A41:I41 A43:I43 A45:I45 A47:I47" name="Range1"/>
    <protectedRange sqref="C6:D6" name="Range1_1"/>
    <protectedRange sqref="C8:D8" name="Range1_2"/>
    <protectedRange sqref="C10:D10" name="Range1_3"/>
    <protectedRange sqref="C12:I12" name="Range1_4"/>
    <protectedRange sqref="C14:D14 F14:I14" name="Range1_5"/>
    <protectedRange sqref="C16:I16" name="Range1_6"/>
    <protectedRange sqref="C18:I18 C20:I20" name="Range1_7"/>
    <protectedRange sqref="C22:F22" name="Range1_8_2"/>
    <protectedRange sqref="C24:G24" name="Range1_8_3"/>
    <protectedRange sqref="C26" name="Range1_9"/>
    <protectedRange sqref="A30:I30" name="Range1_1_2_1"/>
    <protectedRange sqref="A32:I32" name="Range1_1_2_2"/>
    <protectedRange sqref="A34:D34" name="Range1_1_2_3"/>
    <protectedRange sqref="A50:I50" name="Range1_11_1"/>
  </protectedRanges>
  <mergeCells count="86">
    <mergeCell ref="A46:D46"/>
    <mergeCell ref="E46:G46"/>
    <mergeCell ref="H46:I46"/>
    <mergeCell ref="A48:D48"/>
    <mergeCell ref="E48:G48"/>
    <mergeCell ref="H48:I48"/>
    <mergeCell ref="A42:D42"/>
    <mergeCell ref="E42:G42"/>
    <mergeCell ref="H42:I42"/>
    <mergeCell ref="A44:D44"/>
    <mergeCell ref="E44:G44"/>
    <mergeCell ref="H44:I44"/>
    <mergeCell ref="A40:D40"/>
    <mergeCell ref="E40:G40"/>
    <mergeCell ref="H40:I40"/>
    <mergeCell ref="A38:D38"/>
    <mergeCell ref="E38:G38"/>
    <mergeCell ref="H38:I38"/>
    <mergeCell ref="A34:D34"/>
    <mergeCell ref="E34:G34"/>
    <mergeCell ref="H34:I34"/>
    <mergeCell ref="A36:D36"/>
    <mergeCell ref="E36:G36"/>
    <mergeCell ref="H36:I36"/>
    <mergeCell ref="G71:H71"/>
    <mergeCell ref="A58:B58"/>
    <mergeCell ref="C58:I58"/>
    <mergeCell ref="A60:B60"/>
    <mergeCell ref="C60:I60"/>
    <mergeCell ref="B63:E63"/>
    <mergeCell ref="B64:I64"/>
    <mergeCell ref="B65:H65"/>
    <mergeCell ref="B66:I66"/>
    <mergeCell ref="B67:I67"/>
    <mergeCell ref="A56:B56"/>
    <mergeCell ref="C56:E56"/>
    <mergeCell ref="H56:I56"/>
    <mergeCell ref="A1:C1"/>
    <mergeCell ref="C61:H61"/>
    <mergeCell ref="G70:I70"/>
    <mergeCell ref="A54:B54"/>
    <mergeCell ref="A52:B52"/>
    <mergeCell ref="C52:D52"/>
    <mergeCell ref="F52:I52"/>
    <mergeCell ref="C53:D53"/>
    <mergeCell ref="F53:G53"/>
    <mergeCell ref="C54:I54"/>
    <mergeCell ref="A50:D50"/>
    <mergeCell ref="E50:G50"/>
    <mergeCell ref="H50:I50"/>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9448818897637796" right="0.5511811023622047" top="0.7874015748031497" bottom="0.7874015748031497" header="0.5118110236220472" footer="0.5118110236220472"/>
  <pageSetup horizontalDpi="600" verticalDpi="600" orientation="portrait" paperSize="9" scale="80" r:id="rId3"/>
</worksheet>
</file>

<file path=xl/worksheets/sheet2.xml><?xml version="1.0" encoding="utf-8"?>
<worksheet xmlns="http://schemas.openxmlformats.org/spreadsheetml/2006/main" xmlns:r="http://schemas.openxmlformats.org/officeDocument/2006/relationships">
  <dimension ref="A1:K124"/>
  <sheetViews>
    <sheetView view="pageBreakPreview" zoomScale="110" zoomScaleSheetLayoutView="110" zoomScalePageLayoutView="0" workbookViewId="0" topLeftCell="A94">
      <selection activeCell="A3" sqref="A3:K3"/>
    </sheetView>
  </sheetViews>
  <sheetFormatPr defaultColWidth="9.140625" defaultRowHeight="12.75"/>
  <cols>
    <col min="1" max="9" width="9.140625" style="47" customWidth="1"/>
    <col min="10" max="10" width="12.28125" style="47" customWidth="1"/>
    <col min="11" max="11" width="12.8515625" style="47" customWidth="1"/>
    <col min="12" max="16384" width="9.140625" style="47" customWidth="1"/>
  </cols>
  <sheetData>
    <row r="1" spans="1:11" ht="12.75" customHeight="1">
      <c r="A1" s="240" t="s">
        <v>153</v>
      </c>
      <c r="B1" s="240"/>
      <c r="C1" s="240"/>
      <c r="D1" s="240"/>
      <c r="E1" s="240"/>
      <c r="F1" s="240"/>
      <c r="G1" s="240"/>
      <c r="H1" s="240"/>
      <c r="I1" s="240"/>
      <c r="J1" s="240"/>
      <c r="K1" s="240"/>
    </row>
    <row r="2" spans="1:11" ht="12.75" customHeight="1">
      <c r="A2" s="241" t="s">
        <v>391</v>
      </c>
      <c r="B2" s="241"/>
      <c r="C2" s="241"/>
      <c r="D2" s="241"/>
      <c r="E2" s="241"/>
      <c r="F2" s="241"/>
      <c r="G2" s="241"/>
      <c r="H2" s="241"/>
      <c r="I2" s="241"/>
      <c r="J2" s="241"/>
      <c r="K2" s="241"/>
    </row>
    <row r="3" spans="1:11" ht="12.75">
      <c r="A3" s="242" t="s">
        <v>362</v>
      </c>
      <c r="B3" s="243"/>
      <c r="C3" s="243"/>
      <c r="D3" s="243"/>
      <c r="E3" s="243"/>
      <c r="F3" s="243"/>
      <c r="G3" s="243"/>
      <c r="H3" s="243"/>
      <c r="I3" s="243"/>
      <c r="J3" s="243"/>
      <c r="K3" s="244"/>
    </row>
    <row r="4" spans="1:11" ht="21.75">
      <c r="A4" s="245" t="s">
        <v>59</v>
      </c>
      <c r="B4" s="246"/>
      <c r="C4" s="246"/>
      <c r="D4" s="246"/>
      <c r="E4" s="246"/>
      <c r="F4" s="246"/>
      <c r="G4" s="246"/>
      <c r="H4" s="247"/>
      <c r="I4" s="53" t="s">
        <v>278</v>
      </c>
      <c r="J4" s="54" t="s">
        <v>318</v>
      </c>
      <c r="K4" s="55" t="s">
        <v>319</v>
      </c>
    </row>
    <row r="5" spans="1:11" ht="12.75">
      <c r="A5" s="236">
        <v>1</v>
      </c>
      <c r="B5" s="236"/>
      <c r="C5" s="236"/>
      <c r="D5" s="236"/>
      <c r="E5" s="236"/>
      <c r="F5" s="236"/>
      <c r="G5" s="236"/>
      <c r="H5" s="236"/>
      <c r="I5" s="52">
        <v>2</v>
      </c>
      <c r="J5" s="51">
        <v>3</v>
      </c>
      <c r="K5" s="51">
        <v>4</v>
      </c>
    </row>
    <row r="6" spans="1:11" ht="12.75">
      <c r="A6" s="237"/>
      <c r="B6" s="238"/>
      <c r="C6" s="238"/>
      <c r="D6" s="238"/>
      <c r="E6" s="238"/>
      <c r="F6" s="238"/>
      <c r="G6" s="238"/>
      <c r="H6" s="238"/>
      <c r="I6" s="238"/>
      <c r="J6" s="238"/>
      <c r="K6" s="239"/>
    </row>
    <row r="7" spans="1:11" ht="12.75">
      <c r="A7" s="212" t="s">
        <v>60</v>
      </c>
      <c r="B7" s="213"/>
      <c r="C7" s="213"/>
      <c r="D7" s="213"/>
      <c r="E7" s="213"/>
      <c r="F7" s="213"/>
      <c r="G7" s="213"/>
      <c r="H7" s="230"/>
      <c r="I7" s="3">
        <v>1</v>
      </c>
      <c r="J7" s="6"/>
      <c r="K7" s="6"/>
    </row>
    <row r="8" spans="1:11" ht="12.75">
      <c r="A8" s="219" t="s">
        <v>13</v>
      </c>
      <c r="B8" s="220"/>
      <c r="C8" s="220"/>
      <c r="D8" s="220"/>
      <c r="E8" s="220"/>
      <c r="F8" s="220"/>
      <c r="G8" s="220"/>
      <c r="H8" s="221"/>
      <c r="I8" s="1">
        <v>2</v>
      </c>
      <c r="J8" s="48">
        <f>J9+J16+J26+J35+J39</f>
        <v>301234265</v>
      </c>
      <c r="K8" s="48">
        <f>K9+K16+K26+K35+K39</f>
        <v>278957594</v>
      </c>
    </row>
    <row r="9" spans="1:11" ht="12.75">
      <c r="A9" s="216" t="s">
        <v>205</v>
      </c>
      <c r="B9" s="217"/>
      <c r="C9" s="217"/>
      <c r="D9" s="217"/>
      <c r="E9" s="217"/>
      <c r="F9" s="217"/>
      <c r="G9" s="217"/>
      <c r="H9" s="218"/>
      <c r="I9" s="1">
        <v>3</v>
      </c>
      <c r="J9" s="48">
        <f>SUM(J10:J15)</f>
        <v>906305</v>
      </c>
      <c r="K9" s="48">
        <f>SUM(K10:K15)</f>
        <v>722802</v>
      </c>
    </row>
    <row r="10" spans="1:11" ht="12.75">
      <c r="A10" s="216" t="s">
        <v>112</v>
      </c>
      <c r="B10" s="217"/>
      <c r="C10" s="217"/>
      <c r="D10" s="217"/>
      <c r="E10" s="217"/>
      <c r="F10" s="217"/>
      <c r="G10" s="217"/>
      <c r="H10" s="218"/>
      <c r="I10" s="1">
        <v>4</v>
      </c>
      <c r="J10" s="7"/>
      <c r="K10" s="7"/>
    </row>
    <row r="11" spans="1:11" ht="12.75">
      <c r="A11" s="216" t="s">
        <v>14</v>
      </c>
      <c r="B11" s="217"/>
      <c r="C11" s="217"/>
      <c r="D11" s="217"/>
      <c r="E11" s="217"/>
      <c r="F11" s="217"/>
      <c r="G11" s="217"/>
      <c r="H11" s="218"/>
      <c r="I11" s="1">
        <v>5</v>
      </c>
      <c r="J11" s="7">
        <v>708445</v>
      </c>
      <c r="K11" s="7">
        <v>574492</v>
      </c>
    </row>
    <row r="12" spans="1:11" ht="12.75">
      <c r="A12" s="216" t="s">
        <v>113</v>
      </c>
      <c r="B12" s="217"/>
      <c r="C12" s="217"/>
      <c r="D12" s="217"/>
      <c r="E12" s="217"/>
      <c r="F12" s="217"/>
      <c r="G12" s="217"/>
      <c r="H12" s="218"/>
      <c r="I12" s="1">
        <v>6</v>
      </c>
      <c r="J12" s="7"/>
      <c r="K12" s="7"/>
    </row>
    <row r="13" spans="1:11" ht="12.75">
      <c r="A13" s="216" t="s">
        <v>208</v>
      </c>
      <c r="B13" s="217"/>
      <c r="C13" s="217"/>
      <c r="D13" s="217"/>
      <c r="E13" s="217"/>
      <c r="F13" s="217"/>
      <c r="G13" s="217"/>
      <c r="H13" s="218"/>
      <c r="I13" s="1">
        <v>7</v>
      </c>
      <c r="J13" s="7"/>
      <c r="K13" s="7"/>
    </row>
    <row r="14" spans="1:11" ht="12.75">
      <c r="A14" s="216" t="s">
        <v>209</v>
      </c>
      <c r="B14" s="217"/>
      <c r="C14" s="217"/>
      <c r="D14" s="217"/>
      <c r="E14" s="217"/>
      <c r="F14" s="217"/>
      <c r="G14" s="217"/>
      <c r="H14" s="218"/>
      <c r="I14" s="1">
        <v>8</v>
      </c>
      <c r="J14" s="7"/>
      <c r="K14" s="7"/>
    </row>
    <row r="15" spans="1:11" ht="12.75">
      <c r="A15" s="216" t="s">
        <v>210</v>
      </c>
      <c r="B15" s="217"/>
      <c r="C15" s="217"/>
      <c r="D15" s="217"/>
      <c r="E15" s="217"/>
      <c r="F15" s="217"/>
      <c r="G15" s="217"/>
      <c r="H15" s="218"/>
      <c r="I15" s="1">
        <v>9</v>
      </c>
      <c r="J15" s="7">
        <v>197860</v>
      </c>
      <c r="K15" s="7">
        <v>148310</v>
      </c>
    </row>
    <row r="16" spans="1:11" ht="12.75">
      <c r="A16" s="216" t="s">
        <v>206</v>
      </c>
      <c r="B16" s="217"/>
      <c r="C16" s="217"/>
      <c r="D16" s="217"/>
      <c r="E16" s="217"/>
      <c r="F16" s="217"/>
      <c r="G16" s="217"/>
      <c r="H16" s="218"/>
      <c r="I16" s="1">
        <v>10</v>
      </c>
      <c r="J16" s="48">
        <f>SUM(J17:J25)</f>
        <v>289565940</v>
      </c>
      <c r="K16" s="48">
        <f>SUM(K17:K25)</f>
        <v>274963630</v>
      </c>
    </row>
    <row r="17" spans="1:11" ht="12.75">
      <c r="A17" s="216" t="s">
        <v>211</v>
      </c>
      <c r="B17" s="217"/>
      <c r="C17" s="217"/>
      <c r="D17" s="217"/>
      <c r="E17" s="217"/>
      <c r="F17" s="217"/>
      <c r="G17" s="217"/>
      <c r="H17" s="218"/>
      <c r="I17" s="1">
        <v>11</v>
      </c>
      <c r="J17" s="7">
        <v>52730189</v>
      </c>
      <c r="K17" s="7">
        <v>55539397</v>
      </c>
    </row>
    <row r="18" spans="1:11" ht="12.75">
      <c r="A18" s="216" t="s">
        <v>247</v>
      </c>
      <c r="B18" s="217"/>
      <c r="C18" s="217"/>
      <c r="D18" s="217"/>
      <c r="E18" s="217"/>
      <c r="F18" s="217"/>
      <c r="G18" s="217"/>
      <c r="H18" s="218"/>
      <c r="I18" s="1">
        <v>12</v>
      </c>
      <c r="J18" s="7">
        <v>54417443</v>
      </c>
      <c r="K18" s="7">
        <v>56756957</v>
      </c>
    </row>
    <row r="19" spans="1:11" ht="12.75">
      <c r="A19" s="216" t="s">
        <v>212</v>
      </c>
      <c r="B19" s="217"/>
      <c r="C19" s="217"/>
      <c r="D19" s="217"/>
      <c r="E19" s="217"/>
      <c r="F19" s="217"/>
      <c r="G19" s="217"/>
      <c r="H19" s="218"/>
      <c r="I19" s="1">
        <v>13</v>
      </c>
      <c r="J19" s="7">
        <v>5830523</v>
      </c>
      <c r="K19" s="7">
        <v>4508625</v>
      </c>
    </row>
    <row r="20" spans="1:11" ht="12.75">
      <c r="A20" s="216" t="s">
        <v>27</v>
      </c>
      <c r="B20" s="217"/>
      <c r="C20" s="217"/>
      <c r="D20" s="217"/>
      <c r="E20" s="217"/>
      <c r="F20" s="217"/>
      <c r="G20" s="217"/>
      <c r="H20" s="218"/>
      <c r="I20" s="1">
        <v>14</v>
      </c>
      <c r="J20" s="7">
        <v>17099040</v>
      </c>
      <c r="K20" s="7">
        <v>18199616</v>
      </c>
    </row>
    <row r="21" spans="1:11" ht="12.75">
      <c r="A21" s="216" t="s">
        <v>28</v>
      </c>
      <c r="B21" s="217"/>
      <c r="C21" s="217"/>
      <c r="D21" s="217"/>
      <c r="E21" s="217"/>
      <c r="F21" s="217"/>
      <c r="G21" s="217"/>
      <c r="H21" s="218"/>
      <c r="I21" s="1">
        <v>15</v>
      </c>
      <c r="J21" s="7"/>
      <c r="K21" s="7">
        <v>0</v>
      </c>
    </row>
    <row r="22" spans="1:11" ht="12.75">
      <c r="A22" s="216" t="s">
        <v>72</v>
      </c>
      <c r="B22" s="217"/>
      <c r="C22" s="217"/>
      <c r="D22" s="217"/>
      <c r="E22" s="217"/>
      <c r="F22" s="217"/>
      <c r="G22" s="217"/>
      <c r="H22" s="218"/>
      <c r="I22" s="1">
        <v>16</v>
      </c>
      <c r="J22" s="7"/>
      <c r="K22" s="7">
        <v>0</v>
      </c>
    </row>
    <row r="23" spans="1:11" ht="12.75">
      <c r="A23" s="216" t="s">
        <v>73</v>
      </c>
      <c r="B23" s="217"/>
      <c r="C23" s="217"/>
      <c r="D23" s="217"/>
      <c r="E23" s="217"/>
      <c r="F23" s="217"/>
      <c r="G23" s="217"/>
      <c r="H23" s="218"/>
      <c r="I23" s="1">
        <v>17</v>
      </c>
      <c r="J23" s="7">
        <v>14011925</v>
      </c>
      <c r="K23" s="7">
        <v>2418319</v>
      </c>
    </row>
    <row r="24" spans="1:11" ht="12.75">
      <c r="A24" s="216" t="s">
        <v>74</v>
      </c>
      <c r="B24" s="217"/>
      <c r="C24" s="217"/>
      <c r="D24" s="217"/>
      <c r="E24" s="217"/>
      <c r="F24" s="217"/>
      <c r="G24" s="217"/>
      <c r="H24" s="218"/>
      <c r="I24" s="1">
        <v>18</v>
      </c>
      <c r="J24" s="7">
        <v>10517214</v>
      </c>
      <c r="K24" s="7">
        <v>8207938</v>
      </c>
    </row>
    <row r="25" spans="1:11" ht="12.75">
      <c r="A25" s="216" t="s">
        <v>75</v>
      </c>
      <c r="B25" s="217"/>
      <c r="C25" s="217"/>
      <c r="D25" s="217"/>
      <c r="E25" s="217"/>
      <c r="F25" s="217"/>
      <c r="G25" s="217"/>
      <c r="H25" s="218"/>
      <c r="I25" s="1">
        <v>19</v>
      </c>
      <c r="J25" s="7">
        <v>134959606</v>
      </c>
      <c r="K25" s="7">
        <v>129332778</v>
      </c>
    </row>
    <row r="26" spans="1:11" ht="12.75">
      <c r="A26" s="216" t="s">
        <v>190</v>
      </c>
      <c r="B26" s="217"/>
      <c r="C26" s="217"/>
      <c r="D26" s="217"/>
      <c r="E26" s="217"/>
      <c r="F26" s="217"/>
      <c r="G26" s="217"/>
      <c r="H26" s="218"/>
      <c r="I26" s="1">
        <v>20</v>
      </c>
      <c r="J26" s="48">
        <f>SUM(J27:J34)</f>
        <v>7645127</v>
      </c>
      <c r="K26" s="48">
        <f>SUM(K27:K34)</f>
        <v>62459</v>
      </c>
    </row>
    <row r="27" spans="1:11" ht="12.75">
      <c r="A27" s="216" t="s">
        <v>76</v>
      </c>
      <c r="B27" s="217"/>
      <c r="C27" s="217"/>
      <c r="D27" s="217"/>
      <c r="E27" s="217"/>
      <c r="F27" s="217"/>
      <c r="G27" s="217"/>
      <c r="H27" s="218"/>
      <c r="I27" s="1">
        <v>21</v>
      </c>
      <c r="J27" s="7">
        <v>7582668</v>
      </c>
      <c r="K27" s="7"/>
    </row>
    <row r="28" spans="1:11" ht="12.75">
      <c r="A28" s="216" t="s">
        <v>77</v>
      </c>
      <c r="B28" s="217"/>
      <c r="C28" s="217"/>
      <c r="D28" s="217"/>
      <c r="E28" s="217"/>
      <c r="F28" s="217"/>
      <c r="G28" s="217"/>
      <c r="H28" s="218"/>
      <c r="I28" s="1">
        <v>22</v>
      </c>
      <c r="J28" s="7"/>
      <c r="K28" s="7"/>
    </row>
    <row r="29" spans="1:11" ht="12.75">
      <c r="A29" s="216" t="s">
        <v>78</v>
      </c>
      <c r="B29" s="217"/>
      <c r="C29" s="217"/>
      <c r="D29" s="217"/>
      <c r="E29" s="217"/>
      <c r="F29" s="217"/>
      <c r="G29" s="217"/>
      <c r="H29" s="218"/>
      <c r="I29" s="1">
        <v>23</v>
      </c>
      <c r="J29" s="7"/>
      <c r="K29" s="7"/>
    </row>
    <row r="30" spans="1:11" ht="12.75">
      <c r="A30" s="216" t="s">
        <v>83</v>
      </c>
      <c r="B30" s="217"/>
      <c r="C30" s="217"/>
      <c r="D30" s="217"/>
      <c r="E30" s="217"/>
      <c r="F30" s="217"/>
      <c r="G30" s="217"/>
      <c r="H30" s="218"/>
      <c r="I30" s="1">
        <v>24</v>
      </c>
      <c r="J30" s="7"/>
      <c r="K30" s="7"/>
    </row>
    <row r="31" spans="1:11" ht="12.75">
      <c r="A31" s="216" t="s">
        <v>84</v>
      </c>
      <c r="B31" s="217"/>
      <c r="C31" s="217"/>
      <c r="D31" s="217"/>
      <c r="E31" s="217"/>
      <c r="F31" s="217"/>
      <c r="G31" s="217"/>
      <c r="H31" s="218"/>
      <c r="I31" s="1">
        <v>25</v>
      </c>
      <c r="J31" s="7">
        <v>62459</v>
      </c>
      <c r="K31" s="7">
        <v>62459</v>
      </c>
    </row>
    <row r="32" spans="1:11" ht="12.75">
      <c r="A32" s="216" t="s">
        <v>85</v>
      </c>
      <c r="B32" s="217"/>
      <c r="C32" s="217"/>
      <c r="D32" s="217"/>
      <c r="E32" s="217"/>
      <c r="F32" s="217"/>
      <c r="G32" s="217"/>
      <c r="H32" s="218"/>
      <c r="I32" s="1">
        <v>26</v>
      </c>
      <c r="J32" s="7"/>
      <c r="K32" s="7"/>
    </row>
    <row r="33" spans="1:11" ht="12.75">
      <c r="A33" s="216" t="s">
        <v>79</v>
      </c>
      <c r="B33" s="217"/>
      <c r="C33" s="217"/>
      <c r="D33" s="217"/>
      <c r="E33" s="217"/>
      <c r="F33" s="217"/>
      <c r="G33" s="217"/>
      <c r="H33" s="218"/>
      <c r="I33" s="1">
        <v>27</v>
      </c>
      <c r="J33" s="7"/>
      <c r="K33" s="7"/>
    </row>
    <row r="34" spans="1:11" ht="12.75">
      <c r="A34" s="216" t="s">
        <v>183</v>
      </c>
      <c r="B34" s="217"/>
      <c r="C34" s="217"/>
      <c r="D34" s="217"/>
      <c r="E34" s="217"/>
      <c r="F34" s="217"/>
      <c r="G34" s="217"/>
      <c r="H34" s="218"/>
      <c r="I34" s="1">
        <v>28</v>
      </c>
      <c r="J34" s="7"/>
      <c r="K34" s="7"/>
    </row>
    <row r="35" spans="1:11" ht="12.75">
      <c r="A35" s="216" t="s">
        <v>184</v>
      </c>
      <c r="B35" s="217"/>
      <c r="C35" s="217"/>
      <c r="D35" s="217"/>
      <c r="E35" s="217"/>
      <c r="F35" s="217"/>
      <c r="G35" s="217"/>
      <c r="H35" s="218"/>
      <c r="I35" s="1">
        <v>29</v>
      </c>
      <c r="J35" s="48">
        <f>SUM(J36:J38)</f>
        <v>3116893</v>
      </c>
      <c r="K35" s="48">
        <f>SUM(K36:K38)</f>
        <v>3208703</v>
      </c>
    </row>
    <row r="36" spans="1:11" ht="12.75">
      <c r="A36" s="216" t="s">
        <v>80</v>
      </c>
      <c r="B36" s="217"/>
      <c r="C36" s="217"/>
      <c r="D36" s="217"/>
      <c r="E36" s="217"/>
      <c r="F36" s="217"/>
      <c r="G36" s="217"/>
      <c r="H36" s="218"/>
      <c r="I36" s="1">
        <v>30</v>
      </c>
      <c r="J36" s="7"/>
      <c r="K36" s="7"/>
    </row>
    <row r="37" spans="1:11" ht="12.75">
      <c r="A37" s="216" t="s">
        <v>81</v>
      </c>
      <c r="B37" s="217"/>
      <c r="C37" s="217"/>
      <c r="D37" s="217"/>
      <c r="E37" s="217"/>
      <c r="F37" s="217"/>
      <c r="G37" s="217"/>
      <c r="H37" s="218"/>
      <c r="I37" s="1">
        <v>31</v>
      </c>
      <c r="J37" s="7">
        <v>326250</v>
      </c>
      <c r="K37" s="7">
        <v>326250</v>
      </c>
    </row>
    <row r="38" spans="1:11" ht="12.75">
      <c r="A38" s="216" t="s">
        <v>82</v>
      </c>
      <c r="B38" s="217"/>
      <c r="C38" s="217"/>
      <c r="D38" s="217"/>
      <c r="E38" s="217"/>
      <c r="F38" s="217"/>
      <c r="G38" s="217"/>
      <c r="H38" s="218"/>
      <c r="I38" s="1">
        <v>32</v>
      </c>
      <c r="J38" s="7">
        <v>2790643</v>
      </c>
      <c r="K38" s="7">
        <v>2882453</v>
      </c>
    </row>
    <row r="39" spans="1:11" ht="12.75">
      <c r="A39" s="216" t="s">
        <v>185</v>
      </c>
      <c r="B39" s="217"/>
      <c r="C39" s="217"/>
      <c r="D39" s="217"/>
      <c r="E39" s="217"/>
      <c r="F39" s="217"/>
      <c r="G39" s="217"/>
      <c r="H39" s="218"/>
      <c r="I39" s="1">
        <v>33</v>
      </c>
      <c r="J39" s="7"/>
      <c r="K39" s="7"/>
    </row>
    <row r="40" spans="1:11" ht="12.75">
      <c r="A40" s="219" t="s">
        <v>240</v>
      </c>
      <c r="B40" s="220"/>
      <c r="C40" s="220"/>
      <c r="D40" s="220"/>
      <c r="E40" s="220"/>
      <c r="F40" s="220"/>
      <c r="G40" s="220"/>
      <c r="H40" s="221"/>
      <c r="I40" s="1">
        <v>34</v>
      </c>
      <c r="J40" s="48">
        <f>J41+J49+J56+J64</f>
        <v>371995582</v>
      </c>
      <c r="K40" s="48">
        <f>K41+K49+K56+K64</f>
        <v>302061949</v>
      </c>
    </row>
    <row r="41" spans="1:11" ht="12.75">
      <c r="A41" s="216" t="s">
        <v>100</v>
      </c>
      <c r="B41" s="217"/>
      <c r="C41" s="217"/>
      <c r="D41" s="217"/>
      <c r="E41" s="217"/>
      <c r="F41" s="217"/>
      <c r="G41" s="217"/>
      <c r="H41" s="218"/>
      <c r="I41" s="1">
        <v>35</v>
      </c>
      <c r="J41" s="48">
        <f>SUM(J42:J48)</f>
        <v>160222585</v>
      </c>
      <c r="K41" s="48">
        <f>SUM(K42:K48)</f>
        <v>147915022</v>
      </c>
    </row>
    <row r="42" spans="1:11" ht="12.75">
      <c r="A42" s="216" t="s">
        <v>117</v>
      </c>
      <c r="B42" s="217"/>
      <c r="C42" s="217"/>
      <c r="D42" s="217"/>
      <c r="E42" s="217"/>
      <c r="F42" s="217"/>
      <c r="G42" s="217"/>
      <c r="H42" s="218"/>
      <c r="I42" s="1">
        <v>36</v>
      </c>
      <c r="J42" s="7">
        <v>2019704</v>
      </c>
      <c r="K42" s="7">
        <v>2189475</v>
      </c>
    </row>
    <row r="43" spans="1:11" ht="12.75">
      <c r="A43" s="216" t="s">
        <v>118</v>
      </c>
      <c r="B43" s="217"/>
      <c r="C43" s="217"/>
      <c r="D43" s="217"/>
      <c r="E43" s="217"/>
      <c r="F43" s="217"/>
      <c r="G43" s="217"/>
      <c r="H43" s="218"/>
      <c r="I43" s="1">
        <v>37</v>
      </c>
      <c r="J43" s="7"/>
      <c r="K43" s="7"/>
    </row>
    <row r="44" spans="1:11" ht="12.75">
      <c r="A44" s="216" t="s">
        <v>86</v>
      </c>
      <c r="B44" s="217"/>
      <c r="C44" s="217"/>
      <c r="D44" s="217"/>
      <c r="E44" s="217"/>
      <c r="F44" s="217"/>
      <c r="G44" s="217"/>
      <c r="H44" s="218"/>
      <c r="I44" s="1">
        <v>38</v>
      </c>
      <c r="J44" s="7"/>
      <c r="K44" s="7"/>
    </row>
    <row r="45" spans="1:11" ht="12.75">
      <c r="A45" s="216" t="s">
        <v>87</v>
      </c>
      <c r="B45" s="217"/>
      <c r="C45" s="217"/>
      <c r="D45" s="217"/>
      <c r="E45" s="217"/>
      <c r="F45" s="217"/>
      <c r="G45" s="217"/>
      <c r="H45" s="218"/>
      <c r="I45" s="1">
        <v>39</v>
      </c>
      <c r="J45" s="7">
        <v>157252086</v>
      </c>
      <c r="K45" s="7">
        <v>141627968</v>
      </c>
    </row>
    <row r="46" spans="1:11" ht="12.75">
      <c r="A46" s="216" t="s">
        <v>88</v>
      </c>
      <c r="B46" s="217"/>
      <c r="C46" s="217"/>
      <c r="D46" s="217"/>
      <c r="E46" s="217"/>
      <c r="F46" s="217"/>
      <c r="G46" s="217"/>
      <c r="H46" s="218"/>
      <c r="I46" s="1">
        <v>40</v>
      </c>
      <c r="J46" s="7">
        <v>950795</v>
      </c>
      <c r="K46" s="7">
        <v>4097579</v>
      </c>
    </row>
    <row r="47" spans="1:11" ht="12.75">
      <c r="A47" s="216" t="s">
        <v>89</v>
      </c>
      <c r="B47" s="217"/>
      <c r="C47" s="217"/>
      <c r="D47" s="217"/>
      <c r="E47" s="217"/>
      <c r="F47" s="217"/>
      <c r="G47" s="217"/>
      <c r="H47" s="218"/>
      <c r="I47" s="1">
        <v>41</v>
      </c>
      <c r="J47" s="7"/>
      <c r="K47" s="7"/>
    </row>
    <row r="48" spans="1:11" ht="12.75">
      <c r="A48" s="216" t="s">
        <v>90</v>
      </c>
      <c r="B48" s="217"/>
      <c r="C48" s="217"/>
      <c r="D48" s="217"/>
      <c r="E48" s="217"/>
      <c r="F48" s="217"/>
      <c r="G48" s="217"/>
      <c r="H48" s="218"/>
      <c r="I48" s="1">
        <v>42</v>
      </c>
      <c r="J48" s="7"/>
      <c r="K48" s="7"/>
    </row>
    <row r="49" spans="1:11" ht="12.75">
      <c r="A49" s="216" t="s">
        <v>101</v>
      </c>
      <c r="B49" s="217"/>
      <c r="C49" s="217"/>
      <c r="D49" s="217"/>
      <c r="E49" s="217"/>
      <c r="F49" s="217"/>
      <c r="G49" s="217"/>
      <c r="H49" s="218"/>
      <c r="I49" s="1">
        <v>43</v>
      </c>
      <c r="J49" s="48">
        <f>SUM(J50:J55)</f>
        <v>84417706</v>
      </c>
      <c r="K49" s="48">
        <f>SUM(K50:K55)</f>
        <v>91946700</v>
      </c>
    </row>
    <row r="50" spans="1:11" ht="12.75">
      <c r="A50" s="216" t="s">
        <v>200</v>
      </c>
      <c r="B50" s="217"/>
      <c r="C50" s="217"/>
      <c r="D50" s="217"/>
      <c r="E50" s="217"/>
      <c r="F50" s="217"/>
      <c r="G50" s="217"/>
      <c r="H50" s="218"/>
      <c r="I50" s="1">
        <v>44</v>
      </c>
      <c r="J50" s="7"/>
      <c r="K50" s="7"/>
    </row>
    <row r="51" spans="1:11" ht="12.75">
      <c r="A51" s="216" t="s">
        <v>201</v>
      </c>
      <c r="B51" s="217"/>
      <c r="C51" s="217"/>
      <c r="D51" s="217"/>
      <c r="E51" s="217"/>
      <c r="F51" s="217"/>
      <c r="G51" s="217"/>
      <c r="H51" s="218"/>
      <c r="I51" s="1">
        <v>45</v>
      </c>
      <c r="J51" s="7">
        <v>79039261</v>
      </c>
      <c r="K51" s="7">
        <v>76627007</v>
      </c>
    </row>
    <row r="52" spans="1:11" ht="12.75">
      <c r="A52" s="216" t="s">
        <v>202</v>
      </c>
      <c r="B52" s="217"/>
      <c r="C52" s="217"/>
      <c r="D52" s="217"/>
      <c r="E52" s="217"/>
      <c r="F52" s="217"/>
      <c r="G52" s="217"/>
      <c r="H52" s="218"/>
      <c r="I52" s="1">
        <v>46</v>
      </c>
      <c r="J52" s="7"/>
      <c r="K52" s="7"/>
    </row>
    <row r="53" spans="1:11" ht="12.75">
      <c r="A53" s="216" t="s">
        <v>203</v>
      </c>
      <c r="B53" s="217"/>
      <c r="C53" s="217"/>
      <c r="D53" s="217"/>
      <c r="E53" s="217"/>
      <c r="F53" s="217"/>
      <c r="G53" s="217"/>
      <c r="H53" s="218"/>
      <c r="I53" s="1">
        <v>47</v>
      </c>
      <c r="J53" s="7">
        <v>163486</v>
      </c>
      <c r="K53" s="7">
        <v>124983</v>
      </c>
    </row>
    <row r="54" spans="1:11" ht="12.75">
      <c r="A54" s="216" t="s">
        <v>10</v>
      </c>
      <c r="B54" s="217"/>
      <c r="C54" s="217"/>
      <c r="D54" s="217"/>
      <c r="E54" s="217"/>
      <c r="F54" s="217"/>
      <c r="G54" s="217"/>
      <c r="H54" s="218"/>
      <c r="I54" s="1">
        <v>48</v>
      </c>
      <c r="J54" s="7">
        <v>3208695</v>
      </c>
      <c r="K54" s="7">
        <v>13595188</v>
      </c>
    </row>
    <row r="55" spans="1:11" ht="12.75">
      <c r="A55" s="216" t="s">
        <v>11</v>
      </c>
      <c r="B55" s="217"/>
      <c r="C55" s="217"/>
      <c r="D55" s="217"/>
      <c r="E55" s="217"/>
      <c r="F55" s="217"/>
      <c r="G55" s="217"/>
      <c r="H55" s="218"/>
      <c r="I55" s="1">
        <v>49</v>
      </c>
      <c r="J55" s="7">
        <v>2006264</v>
      </c>
      <c r="K55" s="7">
        <v>1599522</v>
      </c>
    </row>
    <row r="56" spans="1:11" ht="12.75">
      <c r="A56" s="216" t="s">
        <v>102</v>
      </c>
      <c r="B56" s="217"/>
      <c r="C56" s="217"/>
      <c r="D56" s="217"/>
      <c r="E56" s="217"/>
      <c r="F56" s="217"/>
      <c r="G56" s="217"/>
      <c r="H56" s="218"/>
      <c r="I56" s="1">
        <v>50</v>
      </c>
      <c r="J56" s="48">
        <f>SUM(J57:J63)</f>
        <v>93242967</v>
      </c>
      <c r="K56" s="48">
        <f>SUM(K57:K63)</f>
        <v>45381291</v>
      </c>
    </row>
    <row r="57" spans="1:11" ht="12.75">
      <c r="A57" s="216" t="s">
        <v>76</v>
      </c>
      <c r="B57" s="217"/>
      <c r="C57" s="217"/>
      <c r="D57" s="217"/>
      <c r="E57" s="217"/>
      <c r="F57" s="217"/>
      <c r="G57" s="217"/>
      <c r="H57" s="218"/>
      <c r="I57" s="1">
        <v>51</v>
      </c>
      <c r="J57" s="7"/>
      <c r="K57" s="7"/>
    </row>
    <row r="58" spans="1:11" ht="12.75">
      <c r="A58" s="216" t="s">
        <v>77</v>
      </c>
      <c r="B58" s="217"/>
      <c r="C58" s="217"/>
      <c r="D58" s="217"/>
      <c r="E58" s="217"/>
      <c r="F58" s="217"/>
      <c r="G58" s="217"/>
      <c r="H58" s="218"/>
      <c r="I58" s="1">
        <v>52</v>
      </c>
      <c r="J58" s="7"/>
      <c r="K58" s="7"/>
    </row>
    <row r="59" spans="1:11" ht="12.75">
      <c r="A59" s="216" t="s">
        <v>242</v>
      </c>
      <c r="B59" s="217"/>
      <c r="C59" s="217"/>
      <c r="D59" s="217"/>
      <c r="E59" s="217"/>
      <c r="F59" s="217"/>
      <c r="G59" s="217"/>
      <c r="H59" s="218"/>
      <c r="I59" s="1">
        <v>53</v>
      </c>
      <c r="J59" s="7"/>
      <c r="K59" s="7"/>
    </row>
    <row r="60" spans="1:11" ht="12.75">
      <c r="A60" s="216" t="s">
        <v>83</v>
      </c>
      <c r="B60" s="217"/>
      <c r="C60" s="217"/>
      <c r="D60" s="217"/>
      <c r="E60" s="217"/>
      <c r="F60" s="217"/>
      <c r="G60" s="217"/>
      <c r="H60" s="218"/>
      <c r="I60" s="1">
        <v>54</v>
      </c>
      <c r="J60" s="7"/>
      <c r="K60" s="7"/>
    </row>
    <row r="61" spans="1:11" ht="12.75">
      <c r="A61" s="216" t="s">
        <v>84</v>
      </c>
      <c r="B61" s="217"/>
      <c r="C61" s="217"/>
      <c r="D61" s="217"/>
      <c r="E61" s="217"/>
      <c r="F61" s="217"/>
      <c r="G61" s="217"/>
      <c r="H61" s="218"/>
      <c r="I61" s="1">
        <v>55</v>
      </c>
      <c r="J61" s="7"/>
      <c r="K61" s="7"/>
    </row>
    <row r="62" spans="1:11" ht="12.75">
      <c r="A62" s="216" t="s">
        <v>85</v>
      </c>
      <c r="B62" s="217"/>
      <c r="C62" s="217"/>
      <c r="D62" s="217"/>
      <c r="E62" s="217"/>
      <c r="F62" s="217"/>
      <c r="G62" s="217"/>
      <c r="H62" s="218"/>
      <c r="I62" s="1">
        <v>56</v>
      </c>
      <c r="J62" s="7">
        <v>93156701</v>
      </c>
      <c r="K62" s="7">
        <v>44973148</v>
      </c>
    </row>
    <row r="63" spans="1:11" ht="12.75">
      <c r="A63" s="216" t="s">
        <v>46</v>
      </c>
      <c r="B63" s="217"/>
      <c r="C63" s="217"/>
      <c r="D63" s="217"/>
      <c r="E63" s="217"/>
      <c r="F63" s="217"/>
      <c r="G63" s="217"/>
      <c r="H63" s="218"/>
      <c r="I63" s="1">
        <v>57</v>
      </c>
      <c r="J63" s="7">
        <v>86266</v>
      </c>
      <c r="K63" s="7">
        <v>408143</v>
      </c>
    </row>
    <row r="64" spans="1:11" ht="12.75">
      <c r="A64" s="216" t="s">
        <v>207</v>
      </c>
      <c r="B64" s="217"/>
      <c r="C64" s="217"/>
      <c r="D64" s="217"/>
      <c r="E64" s="217"/>
      <c r="F64" s="217"/>
      <c r="G64" s="217"/>
      <c r="H64" s="218"/>
      <c r="I64" s="1">
        <v>58</v>
      </c>
      <c r="J64" s="7">
        <v>34112324</v>
      </c>
      <c r="K64" s="7">
        <v>16818936</v>
      </c>
    </row>
    <row r="65" spans="1:11" ht="12.75">
      <c r="A65" s="219" t="s">
        <v>56</v>
      </c>
      <c r="B65" s="220"/>
      <c r="C65" s="220"/>
      <c r="D65" s="220"/>
      <c r="E65" s="220"/>
      <c r="F65" s="220"/>
      <c r="G65" s="220"/>
      <c r="H65" s="221"/>
      <c r="I65" s="1">
        <v>59</v>
      </c>
      <c r="J65" s="7">
        <v>6666404</v>
      </c>
      <c r="K65" s="7">
        <v>2270923</v>
      </c>
    </row>
    <row r="66" spans="1:11" ht="12.75">
      <c r="A66" s="219" t="s">
        <v>241</v>
      </c>
      <c r="B66" s="220"/>
      <c r="C66" s="220"/>
      <c r="D66" s="220"/>
      <c r="E66" s="220"/>
      <c r="F66" s="220"/>
      <c r="G66" s="220"/>
      <c r="H66" s="221"/>
      <c r="I66" s="1">
        <v>60</v>
      </c>
      <c r="J66" s="48">
        <f>J7+J8+J40+J65</f>
        <v>679896251</v>
      </c>
      <c r="K66" s="48">
        <f>K7+K8+K40+K65</f>
        <v>583290466</v>
      </c>
    </row>
    <row r="67" spans="1:11" ht="12.75">
      <c r="A67" s="231" t="s">
        <v>91</v>
      </c>
      <c r="B67" s="232"/>
      <c r="C67" s="232"/>
      <c r="D67" s="232"/>
      <c r="E67" s="232"/>
      <c r="F67" s="232"/>
      <c r="G67" s="232"/>
      <c r="H67" s="233"/>
      <c r="I67" s="4">
        <v>61</v>
      </c>
      <c r="J67" s="8">
        <v>978628062</v>
      </c>
      <c r="K67" s="8">
        <v>1183480774</v>
      </c>
    </row>
    <row r="68" spans="1:11" ht="12.75">
      <c r="A68" s="208" t="s">
        <v>58</v>
      </c>
      <c r="B68" s="234"/>
      <c r="C68" s="234"/>
      <c r="D68" s="234"/>
      <c r="E68" s="234"/>
      <c r="F68" s="234"/>
      <c r="G68" s="234"/>
      <c r="H68" s="234"/>
      <c r="I68" s="234"/>
      <c r="J68" s="234"/>
      <c r="K68" s="235"/>
    </row>
    <row r="69" spans="1:11" ht="12.75">
      <c r="A69" s="212" t="s">
        <v>191</v>
      </c>
      <c r="B69" s="213"/>
      <c r="C69" s="213"/>
      <c r="D69" s="213"/>
      <c r="E69" s="213"/>
      <c r="F69" s="213"/>
      <c r="G69" s="213"/>
      <c r="H69" s="230"/>
      <c r="I69" s="3">
        <v>62</v>
      </c>
      <c r="J69" s="49">
        <f>J70+J71+J72+J78+J79+J82+J85</f>
        <v>386955779</v>
      </c>
      <c r="K69" s="49">
        <f>K70+K71+K72+K78+K79+K82+K85</f>
        <v>389546207</v>
      </c>
    </row>
    <row r="70" spans="1:11" ht="12.75">
      <c r="A70" s="216" t="s">
        <v>141</v>
      </c>
      <c r="B70" s="217"/>
      <c r="C70" s="217"/>
      <c r="D70" s="217"/>
      <c r="E70" s="217"/>
      <c r="F70" s="217"/>
      <c r="G70" s="217"/>
      <c r="H70" s="218"/>
      <c r="I70" s="1">
        <v>63</v>
      </c>
      <c r="J70" s="7">
        <v>60000000</v>
      </c>
      <c r="K70" s="7">
        <v>60000000</v>
      </c>
    </row>
    <row r="71" spans="1:11" ht="12.75">
      <c r="A71" s="216" t="s">
        <v>142</v>
      </c>
      <c r="B71" s="217"/>
      <c r="C71" s="217"/>
      <c r="D71" s="217"/>
      <c r="E71" s="217"/>
      <c r="F71" s="217"/>
      <c r="G71" s="217"/>
      <c r="H71" s="218"/>
      <c r="I71" s="1">
        <v>64</v>
      </c>
      <c r="J71" s="7">
        <v>37089626</v>
      </c>
      <c r="K71" s="7">
        <v>37089626</v>
      </c>
    </row>
    <row r="72" spans="1:11" ht="12.75">
      <c r="A72" s="216" t="s">
        <v>143</v>
      </c>
      <c r="B72" s="217"/>
      <c r="C72" s="217"/>
      <c r="D72" s="217"/>
      <c r="E72" s="217"/>
      <c r="F72" s="217"/>
      <c r="G72" s="217"/>
      <c r="H72" s="218"/>
      <c r="I72" s="1">
        <v>65</v>
      </c>
      <c r="J72" s="48">
        <f>J73+J74-J75+J76+J77</f>
        <v>65118854</v>
      </c>
      <c r="K72" s="48">
        <f>K73+K74-K75+K76+K77</f>
        <v>59040587</v>
      </c>
    </row>
    <row r="73" spans="1:11" ht="12.75">
      <c r="A73" s="216" t="s">
        <v>144</v>
      </c>
      <c r="B73" s="217"/>
      <c r="C73" s="217"/>
      <c r="D73" s="217"/>
      <c r="E73" s="217"/>
      <c r="F73" s="217"/>
      <c r="G73" s="217"/>
      <c r="H73" s="218"/>
      <c r="I73" s="1">
        <v>66</v>
      </c>
      <c r="J73" s="7">
        <v>3406040</v>
      </c>
      <c r="K73" s="7">
        <v>3400405</v>
      </c>
    </row>
    <row r="74" spans="1:11" ht="12.75">
      <c r="A74" s="216" t="s">
        <v>145</v>
      </c>
      <c r="B74" s="217"/>
      <c r="C74" s="217"/>
      <c r="D74" s="217"/>
      <c r="E74" s="217"/>
      <c r="F74" s="217"/>
      <c r="G74" s="217"/>
      <c r="H74" s="218"/>
      <c r="I74" s="1">
        <v>67</v>
      </c>
      <c r="J74" s="7">
        <v>5238076</v>
      </c>
      <c r="K74" s="7">
        <v>7251303</v>
      </c>
    </row>
    <row r="75" spans="1:11" ht="12.75">
      <c r="A75" s="216" t="s">
        <v>133</v>
      </c>
      <c r="B75" s="217"/>
      <c r="C75" s="217"/>
      <c r="D75" s="217"/>
      <c r="E75" s="217"/>
      <c r="F75" s="217"/>
      <c r="G75" s="217"/>
      <c r="H75" s="218"/>
      <c r="I75" s="1">
        <v>68</v>
      </c>
      <c r="J75" s="7">
        <v>5238076</v>
      </c>
      <c r="K75" s="7">
        <v>7251303</v>
      </c>
    </row>
    <row r="76" spans="1:11" ht="12.75">
      <c r="A76" s="216" t="s">
        <v>134</v>
      </c>
      <c r="B76" s="217"/>
      <c r="C76" s="217"/>
      <c r="D76" s="217"/>
      <c r="E76" s="217"/>
      <c r="F76" s="217"/>
      <c r="G76" s="217"/>
      <c r="H76" s="218"/>
      <c r="I76" s="1">
        <v>69</v>
      </c>
      <c r="J76" s="7">
        <v>15000926</v>
      </c>
      <c r="K76" s="7">
        <v>15000909</v>
      </c>
    </row>
    <row r="77" spans="1:11" ht="12.75">
      <c r="A77" s="216" t="s">
        <v>135</v>
      </c>
      <c r="B77" s="217"/>
      <c r="C77" s="217"/>
      <c r="D77" s="217"/>
      <c r="E77" s="217"/>
      <c r="F77" s="217"/>
      <c r="G77" s="217"/>
      <c r="H77" s="218"/>
      <c r="I77" s="1">
        <v>70</v>
      </c>
      <c r="J77" s="7">
        <v>46711888</v>
      </c>
      <c r="K77" s="7">
        <v>40639273</v>
      </c>
    </row>
    <row r="78" spans="1:11" ht="12.75">
      <c r="A78" s="216" t="s">
        <v>136</v>
      </c>
      <c r="B78" s="217"/>
      <c r="C78" s="217"/>
      <c r="D78" s="217"/>
      <c r="E78" s="217"/>
      <c r="F78" s="217"/>
      <c r="G78" s="217"/>
      <c r="H78" s="218"/>
      <c r="I78" s="1">
        <v>71</v>
      </c>
      <c r="J78" s="7">
        <v>1327260</v>
      </c>
      <c r="K78" s="7">
        <v>596646</v>
      </c>
    </row>
    <row r="79" spans="1:11" ht="12.75">
      <c r="A79" s="216" t="s">
        <v>238</v>
      </c>
      <c r="B79" s="217"/>
      <c r="C79" s="217"/>
      <c r="D79" s="217"/>
      <c r="E79" s="217"/>
      <c r="F79" s="217"/>
      <c r="G79" s="217"/>
      <c r="H79" s="218"/>
      <c r="I79" s="1">
        <v>72</v>
      </c>
      <c r="J79" s="48">
        <f>J80-J81</f>
        <v>182643260</v>
      </c>
      <c r="K79" s="48">
        <f>K80-K81</f>
        <v>215258811</v>
      </c>
    </row>
    <row r="80" spans="1:11" ht="12.75">
      <c r="A80" s="227" t="s">
        <v>169</v>
      </c>
      <c r="B80" s="228"/>
      <c r="C80" s="228"/>
      <c r="D80" s="228"/>
      <c r="E80" s="228"/>
      <c r="F80" s="228"/>
      <c r="G80" s="228"/>
      <c r="H80" s="229"/>
      <c r="I80" s="1">
        <v>73</v>
      </c>
      <c r="J80" s="7">
        <v>182643260</v>
      </c>
      <c r="K80" s="7">
        <v>215258811</v>
      </c>
    </row>
    <row r="81" spans="1:11" ht="12.75">
      <c r="A81" s="227" t="s">
        <v>170</v>
      </c>
      <c r="B81" s="228"/>
      <c r="C81" s="228"/>
      <c r="D81" s="228"/>
      <c r="E81" s="228"/>
      <c r="F81" s="228"/>
      <c r="G81" s="228"/>
      <c r="H81" s="229"/>
      <c r="I81" s="1">
        <v>74</v>
      </c>
      <c r="J81" s="7"/>
      <c r="K81" s="7"/>
    </row>
    <row r="82" spans="1:11" ht="12.75">
      <c r="A82" s="216" t="s">
        <v>239</v>
      </c>
      <c r="B82" s="217"/>
      <c r="C82" s="217"/>
      <c r="D82" s="217"/>
      <c r="E82" s="217"/>
      <c r="F82" s="217"/>
      <c r="G82" s="217"/>
      <c r="H82" s="218"/>
      <c r="I82" s="1">
        <v>75</v>
      </c>
      <c r="J82" s="48">
        <f>J83-J84</f>
        <v>40776779</v>
      </c>
      <c r="K82" s="48">
        <f>K83-K84</f>
        <v>17560537</v>
      </c>
    </row>
    <row r="83" spans="1:11" ht="12.75">
      <c r="A83" s="227" t="s">
        <v>171</v>
      </c>
      <c r="B83" s="228"/>
      <c r="C83" s="228"/>
      <c r="D83" s="228"/>
      <c r="E83" s="228"/>
      <c r="F83" s="228"/>
      <c r="G83" s="228"/>
      <c r="H83" s="229"/>
      <c r="I83" s="1">
        <v>76</v>
      </c>
      <c r="J83" s="7">
        <v>40776779</v>
      </c>
      <c r="K83" s="7">
        <v>17560537</v>
      </c>
    </row>
    <row r="84" spans="1:11" ht="12.75">
      <c r="A84" s="227" t="s">
        <v>172</v>
      </c>
      <c r="B84" s="228"/>
      <c r="C84" s="228"/>
      <c r="D84" s="228"/>
      <c r="E84" s="228"/>
      <c r="F84" s="228"/>
      <c r="G84" s="228"/>
      <c r="H84" s="229"/>
      <c r="I84" s="1">
        <v>77</v>
      </c>
      <c r="J84" s="7"/>
      <c r="K84" s="7"/>
    </row>
    <row r="85" spans="1:11" ht="12.75">
      <c r="A85" s="216" t="s">
        <v>173</v>
      </c>
      <c r="B85" s="217"/>
      <c r="C85" s="217"/>
      <c r="D85" s="217"/>
      <c r="E85" s="217"/>
      <c r="F85" s="217"/>
      <c r="G85" s="217"/>
      <c r="H85" s="218"/>
      <c r="I85" s="1">
        <v>78</v>
      </c>
      <c r="J85" s="7"/>
      <c r="K85" s="7"/>
    </row>
    <row r="86" spans="1:11" ht="12.75">
      <c r="A86" s="219" t="s">
        <v>19</v>
      </c>
      <c r="B86" s="220"/>
      <c r="C86" s="220"/>
      <c r="D86" s="220"/>
      <c r="E86" s="220"/>
      <c r="F86" s="220"/>
      <c r="G86" s="220"/>
      <c r="H86" s="221"/>
      <c r="I86" s="1">
        <v>79</v>
      </c>
      <c r="J86" s="48">
        <f>SUM(J87:J89)</f>
        <v>2650418</v>
      </c>
      <c r="K86" s="48">
        <f>SUM(K87:K89)</f>
        <v>2830418</v>
      </c>
    </row>
    <row r="87" spans="1:11" ht="12.75">
      <c r="A87" s="216" t="s">
        <v>129</v>
      </c>
      <c r="B87" s="217"/>
      <c r="C87" s="217"/>
      <c r="D87" s="217"/>
      <c r="E87" s="217"/>
      <c r="F87" s="217"/>
      <c r="G87" s="217"/>
      <c r="H87" s="218"/>
      <c r="I87" s="1">
        <v>80</v>
      </c>
      <c r="J87" s="7"/>
      <c r="K87" s="7"/>
    </row>
    <row r="88" spans="1:11" ht="12.75">
      <c r="A88" s="216" t="s">
        <v>130</v>
      </c>
      <c r="B88" s="217"/>
      <c r="C88" s="217"/>
      <c r="D88" s="217"/>
      <c r="E88" s="217"/>
      <c r="F88" s="217"/>
      <c r="G88" s="217"/>
      <c r="H88" s="218"/>
      <c r="I88" s="1">
        <v>81</v>
      </c>
      <c r="J88" s="7"/>
      <c r="K88" s="7"/>
    </row>
    <row r="89" spans="1:11" ht="12.75">
      <c r="A89" s="216" t="s">
        <v>131</v>
      </c>
      <c r="B89" s="217"/>
      <c r="C89" s="217"/>
      <c r="D89" s="217"/>
      <c r="E89" s="217"/>
      <c r="F89" s="217"/>
      <c r="G89" s="217"/>
      <c r="H89" s="218"/>
      <c r="I89" s="1">
        <v>82</v>
      </c>
      <c r="J89" s="7">
        <v>2650418</v>
      </c>
      <c r="K89" s="7">
        <v>2830418</v>
      </c>
    </row>
    <row r="90" spans="1:11" ht="12.75">
      <c r="A90" s="219" t="s">
        <v>20</v>
      </c>
      <c r="B90" s="220"/>
      <c r="C90" s="220"/>
      <c r="D90" s="220"/>
      <c r="E90" s="220"/>
      <c r="F90" s="220"/>
      <c r="G90" s="220"/>
      <c r="H90" s="221"/>
      <c r="I90" s="1">
        <v>83</v>
      </c>
      <c r="J90" s="48">
        <f>SUM(J91:J99)</f>
        <v>31563690</v>
      </c>
      <c r="K90" s="48">
        <f>SUM(K91:K99)</f>
        <v>4961950</v>
      </c>
    </row>
    <row r="91" spans="1:11" ht="12.75">
      <c r="A91" s="216" t="s">
        <v>132</v>
      </c>
      <c r="B91" s="217"/>
      <c r="C91" s="217"/>
      <c r="D91" s="217"/>
      <c r="E91" s="217"/>
      <c r="F91" s="217"/>
      <c r="G91" s="217"/>
      <c r="H91" s="218"/>
      <c r="I91" s="1">
        <v>84</v>
      </c>
      <c r="J91" s="7"/>
      <c r="K91" s="7"/>
    </row>
    <row r="92" spans="1:11" ht="12.75">
      <c r="A92" s="216" t="s">
        <v>243</v>
      </c>
      <c r="B92" s="217"/>
      <c r="C92" s="217"/>
      <c r="D92" s="217"/>
      <c r="E92" s="217"/>
      <c r="F92" s="217"/>
      <c r="G92" s="217"/>
      <c r="H92" s="218"/>
      <c r="I92" s="1">
        <v>85</v>
      </c>
      <c r="J92" s="7">
        <v>1100687</v>
      </c>
      <c r="K92" s="7">
        <v>4113756</v>
      </c>
    </row>
    <row r="93" spans="1:11" ht="12.75">
      <c r="A93" s="216" t="s">
        <v>0</v>
      </c>
      <c r="B93" s="217"/>
      <c r="C93" s="217"/>
      <c r="D93" s="217"/>
      <c r="E93" s="217"/>
      <c r="F93" s="217"/>
      <c r="G93" s="217"/>
      <c r="H93" s="218"/>
      <c r="I93" s="1">
        <v>86</v>
      </c>
      <c r="J93" s="7">
        <v>30171653</v>
      </c>
      <c r="K93" s="7">
        <v>556844</v>
      </c>
    </row>
    <row r="94" spans="1:11" ht="12.75">
      <c r="A94" s="216" t="s">
        <v>244</v>
      </c>
      <c r="B94" s="217"/>
      <c r="C94" s="217"/>
      <c r="D94" s="217"/>
      <c r="E94" s="217"/>
      <c r="F94" s="217"/>
      <c r="G94" s="217"/>
      <c r="H94" s="218"/>
      <c r="I94" s="1">
        <v>87</v>
      </c>
      <c r="J94" s="7"/>
      <c r="K94" s="7"/>
    </row>
    <row r="95" spans="1:11" ht="12.75">
      <c r="A95" s="216" t="s">
        <v>245</v>
      </c>
      <c r="B95" s="217"/>
      <c r="C95" s="217"/>
      <c r="D95" s="217"/>
      <c r="E95" s="217"/>
      <c r="F95" s="217"/>
      <c r="G95" s="217"/>
      <c r="H95" s="218"/>
      <c r="I95" s="1">
        <v>88</v>
      </c>
      <c r="J95" s="7"/>
      <c r="K95" s="7"/>
    </row>
    <row r="96" spans="1:11" ht="12.75">
      <c r="A96" s="216" t="s">
        <v>246</v>
      </c>
      <c r="B96" s="217"/>
      <c r="C96" s="217"/>
      <c r="D96" s="217"/>
      <c r="E96" s="217"/>
      <c r="F96" s="217"/>
      <c r="G96" s="217"/>
      <c r="H96" s="218"/>
      <c r="I96" s="1">
        <v>89</v>
      </c>
      <c r="J96" s="7"/>
      <c r="K96" s="7"/>
    </row>
    <row r="97" spans="1:11" ht="12.75">
      <c r="A97" s="216" t="s">
        <v>94</v>
      </c>
      <c r="B97" s="217"/>
      <c r="C97" s="217"/>
      <c r="D97" s="217"/>
      <c r="E97" s="217"/>
      <c r="F97" s="217"/>
      <c r="G97" s="217"/>
      <c r="H97" s="218"/>
      <c r="I97" s="1">
        <v>90</v>
      </c>
      <c r="J97" s="7"/>
      <c r="K97" s="7"/>
    </row>
    <row r="98" spans="1:11" ht="12.75">
      <c r="A98" s="216" t="s">
        <v>92</v>
      </c>
      <c r="B98" s="217"/>
      <c r="C98" s="217"/>
      <c r="D98" s="217"/>
      <c r="E98" s="217"/>
      <c r="F98" s="217"/>
      <c r="G98" s="217"/>
      <c r="H98" s="218"/>
      <c r="I98" s="1">
        <v>91</v>
      </c>
      <c r="J98" s="7"/>
      <c r="K98" s="7"/>
    </row>
    <row r="99" spans="1:11" ht="12.75">
      <c r="A99" s="216" t="s">
        <v>93</v>
      </c>
      <c r="B99" s="217"/>
      <c r="C99" s="217"/>
      <c r="D99" s="217"/>
      <c r="E99" s="217"/>
      <c r="F99" s="217"/>
      <c r="G99" s="217"/>
      <c r="H99" s="218"/>
      <c r="I99" s="1">
        <v>92</v>
      </c>
      <c r="J99" s="7">
        <v>291350</v>
      </c>
      <c r="K99" s="7">
        <v>291350</v>
      </c>
    </row>
    <row r="100" spans="1:11" ht="12.75">
      <c r="A100" s="219" t="s">
        <v>21</v>
      </c>
      <c r="B100" s="220"/>
      <c r="C100" s="220"/>
      <c r="D100" s="220"/>
      <c r="E100" s="220"/>
      <c r="F100" s="220"/>
      <c r="G100" s="220"/>
      <c r="H100" s="221"/>
      <c r="I100" s="1">
        <v>93</v>
      </c>
      <c r="J100" s="48">
        <f>SUM(J101:J112)</f>
        <v>241807779</v>
      </c>
      <c r="K100" s="48">
        <f>SUM(K101:K112)</f>
        <v>172330332</v>
      </c>
    </row>
    <row r="101" spans="1:11" ht="12.75">
      <c r="A101" s="216" t="s">
        <v>132</v>
      </c>
      <c r="B101" s="217"/>
      <c r="C101" s="217"/>
      <c r="D101" s="217"/>
      <c r="E101" s="217"/>
      <c r="F101" s="217"/>
      <c r="G101" s="217"/>
      <c r="H101" s="218"/>
      <c r="I101" s="1">
        <v>94</v>
      </c>
      <c r="J101" s="7"/>
      <c r="K101" s="7"/>
    </row>
    <row r="102" spans="1:11" ht="12.75">
      <c r="A102" s="216" t="s">
        <v>243</v>
      </c>
      <c r="B102" s="217"/>
      <c r="C102" s="217"/>
      <c r="D102" s="217"/>
      <c r="E102" s="217"/>
      <c r="F102" s="217"/>
      <c r="G102" s="217"/>
      <c r="H102" s="218"/>
      <c r="I102" s="1">
        <v>95</v>
      </c>
      <c r="J102" s="7">
        <v>21831959</v>
      </c>
      <c r="K102" s="7">
        <v>15624458</v>
      </c>
    </row>
    <row r="103" spans="1:11" ht="12.75">
      <c r="A103" s="216" t="s">
        <v>0</v>
      </c>
      <c r="B103" s="217"/>
      <c r="C103" s="217"/>
      <c r="D103" s="217"/>
      <c r="E103" s="217"/>
      <c r="F103" s="217"/>
      <c r="G103" s="217"/>
      <c r="H103" s="218"/>
      <c r="I103" s="1">
        <v>96</v>
      </c>
      <c r="J103" s="7">
        <v>77876528</v>
      </c>
      <c r="K103" s="7">
        <v>30049529</v>
      </c>
    </row>
    <row r="104" spans="1:11" ht="12.75">
      <c r="A104" s="216" t="s">
        <v>244</v>
      </c>
      <c r="B104" s="217"/>
      <c r="C104" s="217"/>
      <c r="D104" s="217"/>
      <c r="E104" s="217"/>
      <c r="F104" s="217"/>
      <c r="G104" s="217"/>
      <c r="H104" s="218"/>
      <c r="I104" s="1">
        <v>97</v>
      </c>
      <c r="J104" s="7">
        <v>11324483</v>
      </c>
      <c r="K104" s="7">
        <v>9182132</v>
      </c>
    </row>
    <row r="105" spans="1:11" ht="12.75">
      <c r="A105" s="216" t="s">
        <v>245</v>
      </c>
      <c r="B105" s="217"/>
      <c r="C105" s="217"/>
      <c r="D105" s="217"/>
      <c r="E105" s="217"/>
      <c r="F105" s="217"/>
      <c r="G105" s="217"/>
      <c r="H105" s="218"/>
      <c r="I105" s="1">
        <v>98</v>
      </c>
      <c r="J105" s="7">
        <v>107166677</v>
      </c>
      <c r="K105" s="7">
        <v>85077609</v>
      </c>
    </row>
    <row r="106" spans="1:11" ht="12.75">
      <c r="A106" s="216" t="s">
        <v>246</v>
      </c>
      <c r="B106" s="217"/>
      <c r="C106" s="217"/>
      <c r="D106" s="217"/>
      <c r="E106" s="217"/>
      <c r="F106" s="217"/>
      <c r="G106" s="217"/>
      <c r="H106" s="218"/>
      <c r="I106" s="1">
        <v>99</v>
      </c>
      <c r="J106" s="7"/>
      <c r="K106" s="7"/>
    </row>
    <row r="107" spans="1:11" ht="12.75">
      <c r="A107" s="216" t="s">
        <v>94</v>
      </c>
      <c r="B107" s="217"/>
      <c r="C107" s="217"/>
      <c r="D107" s="217"/>
      <c r="E107" s="217"/>
      <c r="F107" s="217"/>
      <c r="G107" s="217"/>
      <c r="H107" s="218"/>
      <c r="I107" s="1">
        <v>100</v>
      </c>
      <c r="J107" s="7"/>
      <c r="K107" s="7"/>
    </row>
    <row r="108" spans="1:11" ht="12.75">
      <c r="A108" s="216" t="s">
        <v>95</v>
      </c>
      <c r="B108" s="217"/>
      <c r="C108" s="217"/>
      <c r="D108" s="217"/>
      <c r="E108" s="217"/>
      <c r="F108" s="217"/>
      <c r="G108" s="217"/>
      <c r="H108" s="218"/>
      <c r="I108" s="1">
        <v>101</v>
      </c>
      <c r="J108" s="7">
        <v>5084285</v>
      </c>
      <c r="K108" s="7">
        <v>5318081</v>
      </c>
    </row>
    <row r="109" spans="1:11" ht="12.75">
      <c r="A109" s="216" t="s">
        <v>96</v>
      </c>
      <c r="B109" s="217"/>
      <c r="C109" s="217"/>
      <c r="D109" s="217"/>
      <c r="E109" s="217"/>
      <c r="F109" s="217"/>
      <c r="G109" s="217"/>
      <c r="H109" s="218"/>
      <c r="I109" s="1">
        <v>102</v>
      </c>
      <c r="J109" s="7">
        <v>18048173</v>
      </c>
      <c r="K109" s="7">
        <v>25661900</v>
      </c>
    </row>
    <row r="110" spans="1:11" ht="12.75">
      <c r="A110" s="216" t="s">
        <v>99</v>
      </c>
      <c r="B110" s="217"/>
      <c r="C110" s="217"/>
      <c r="D110" s="217"/>
      <c r="E110" s="217"/>
      <c r="F110" s="217"/>
      <c r="G110" s="217"/>
      <c r="H110" s="218"/>
      <c r="I110" s="1">
        <v>103</v>
      </c>
      <c r="J110" s="7">
        <v>128288</v>
      </c>
      <c r="K110" s="7">
        <v>172368</v>
      </c>
    </row>
    <row r="111" spans="1:11" ht="12.75">
      <c r="A111" s="216" t="s">
        <v>97</v>
      </c>
      <c r="B111" s="217"/>
      <c r="C111" s="217"/>
      <c r="D111" s="217"/>
      <c r="E111" s="217"/>
      <c r="F111" s="217"/>
      <c r="G111" s="217"/>
      <c r="H111" s="218"/>
      <c r="I111" s="1">
        <v>104</v>
      </c>
      <c r="J111" s="7"/>
      <c r="K111" s="7"/>
    </row>
    <row r="112" spans="1:11" ht="12.75">
      <c r="A112" s="216" t="s">
        <v>98</v>
      </c>
      <c r="B112" s="217"/>
      <c r="C112" s="217"/>
      <c r="D112" s="217"/>
      <c r="E112" s="217"/>
      <c r="F112" s="217"/>
      <c r="G112" s="217"/>
      <c r="H112" s="218"/>
      <c r="I112" s="1">
        <v>105</v>
      </c>
      <c r="J112" s="7">
        <v>347386</v>
      </c>
      <c r="K112" s="7">
        <v>1244255</v>
      </c>
    </row>
    <row r="113" spans="1:11" ht="12.75">
      <c r="A113" s="219" t="s">
        <v>1</v>
      </c>
      <c r="B113" s="220"/>
      <c r="C113" s="220"/>
      <c r="D113" s="220"/>
      <c r="E113" s="220"/>
      <c r="F113" s="220"/>
      <c r="G113" s="220"/>
      <c r="H113" s="221"/>
      <c r="I113" s="1">
        <v>106</v>
      </c>
      <c r="J113" s="7">
        <v>16918585</v>
      </c>
      <c r="K113" s="7">
        <v>13621559</v>
      </c>
    </row>
    <row r="114" spans="1:11" ht="12.75">
      <c r="A114" s="219" t="s">
        <v>25</v>
      </c>
      <c r="B114" s="220"/>
      <c r="C114" s="220"/>
      <c r="D114" s="220"/>
      <c r="E114" s="220"/>
      <c r="F114" s="220"/>
      <c r="G114" s="220"/>
      <c r="H114" s="221"/>
      <c r="I114" s="1">
        <v>107</v>
      </c>
      <c r="J114" s="48">
        <f>J69+J86+J90+J100+J113</f>
        <v>679896251</v>
      </c>
      <c r="K114" s="48">
        <f>K69+K86+K90+K100+K113</f>
        <v>583290466</v>
      </c>
    </row>
    <row r="115" spans="1:11" ht="12.75">
      <c r="A115" s="205" t="s">
        <v>57</v>
      </c>
      <c r="B115" s="206"/>
      <c r="C115" s="206"/>
      <c r="D115" s="206"/>
      <c r="E115" s="206"/>
      <c r="F115" s="206"/>
      <c r="G115" s="206"/>
      <c r="H115" s="207"/>
      <c r="I115" s="2">
        <v>108</v>
      </c>
      <c r="J115" s="8">
        <v>978628062</v>
      </c>
      <c r="K115" s="8">
        <v>1183480774</v>
      </c>
    </row>
    <row r="116" spans="1:11" ht="12.75">
      <c r="A116" s="208" t="s">
        <v>310</v>
      </c>
      <c r="B116" s="209"/>
      <c r="C116" s="209"/>
      <c r="D116" s="209"/>
      <c r="E116" s="209"/>
      <c r="F116" s="209"/>
      <c r="G116" s="209"/>
      <c r="H116" s="209"/>
      <c r="I116" s="210"/>
      <c r="J116" s="210"/>
      <c r="K116" s="211"/>
    </row>
    <row r="117" spans="1:11" ht="12.75">
      <c r="A117" s="212" t="s">
        <v>186</v>
      </c>
      <c r="B117" s="213"/>
      <c r="C117" s="213"/>
      <c r="D117" s="213"/>
      <c r="E117" s="213"/>
      <c r="F117" s="213"/>
      <c r="G117" s="213"/>
      <c r="H117" s="213"/>
      <c r="I117" s="214"/>
      <c r="J117" s="214"/>
      <c r="K117" s="215"/>
    </row>
    <row r="118" spans="1:11" ht="12.75">
      <c r="A118" s="216" t="s">
        <v>8</v>
      </c>
      <c r="B118" s="217"/>
      <c r="C118" s="217"/>
      <c r="D118" s="217"/>
      <c r="E118" s="217"/>
      <c r="F118" s="217"/>
      <c r="G118" s="217"/>
      <c r="H118" s="218"/>
      <c r="I118" s="1">
        <v>109</v>
      </c>
      <c r="J118" s="7">
        <v>386955779</v>
      </c>
      <c r="K118" s="7">
        <v>389546207</v>
      </c>
    </row>
    <row r="119" spans="1:11" ht="12.75">
      <c r="A119" s="222" t="s">
        <v>9</v>
      </c>
      <c r="B119" s="223"/>
      <c r="C119" s="223"/>
      <c r="D119" s="223"/>
      <c r="E119" s="223"/>
      <c r="F119" s="223"/>
      <c r="G119" s="223"/>
      <c r="H119" s="224"/>
      <c r="I119" s="4">
        <v>110</v>
      </c>
      <c r="J119" s="8"/>
      <c r="K119" s="8"/>
    </row>
    <row r="120" spans="1:11" ht="12.75">
      <c r="A120" s="225" t="s">
        <v>311</v>
      </c>
      <c r="B120" s="226"/>
      <c r="C120" s="226"/>
      <c r="D120" s="226"/>
      <c r="E120" s="226"/>
      <c r="F120" s="226"/>
      <c r="G120" s="226"/>
      <c r="H120" s="226"/>
      <c r="I120" s="226"/>
      <c r="J120" s="226"/>
      <c r="K120" s="226"/>
    </row>
    <row r="121" spans="1:11" ht="12.75">
      <c r="A121" s="203"/>
      <c r="B121" s="204"/>
      <c r="C121" s="204"/>
      <c r="D121" s="204"/>
      <c r="E121" s="204"/>
      <c r="F121" s="204"/>
      <c r="G121" s="204"/>
      <c r="H121" s="204"/>
      <c r="I121" s="204"/>
      <c r="J121" s="204"/>
      <c r="K121" s="204"/>
    </row>
    <row r="122" ht="12.75">
      <c r="K122" s="143"/>
    </row>
    <row r="123" ht="12.75">
      <c r="K123" s="143"/>
    </row>
    <row r="124" ht="12.75">
      <c r="K124" s="143"/>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allowBlank="1" sqref="A1:I65536 K1:IV65536 J1:J16 J26 J35 J40:J41 J49 J56:J61 J66 J68:J69 J72 J79 J81:J82 J84:J88 J90:J91 J94:J98 J100:J101 J106:J107 J111 J114 J116:J117 J119:J65536"/>
    <dataValidation type="whole" operator="greaterThanOrEqual" allowBlank="1" showInputMessage="1" showErrorMessage="1" errorTitle="Pogrešan unos" error="Mogu se unijeti samo cjelobrojne pozitivne vrijednosti." sqref="J17:J25 J27:J34 J36:J39 J42:J48 J50:J55 J62:J65 J67 J70 J73:J77 J80 J83 J89 J92:J93 J99 J102:J105 J108:J110 J112:J113 J115">
      <formula1>0</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notEqual" allowBlank="1" showInputMessage="1" showErrorMessage="1" errorTitle="Pogrešan unos" error="Mogu se unijeti samo cjelobrojne vrijednosti." sqref="J118">
      <formula1>999999999999</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view="pageBreakPreview" zoomScale="110" zoomScaleSheetLayoutView="110" zoomScalePageLayoutView="0" workbookViewId="0" topLeftCell="A2">
      <selection activeCell="J58" sqref="J58"/>
    </sheetView>
  </sheetViews>
  <sheetFormatPr defaultColWidth="9.140625" defaultRowHeight="12.75"/>
  <cols>
    <col min="1" max="6" width="9.140625" style="47" customWidth="1"/>
    <col min="7" max="7" width="4.140625" style="47" customWidth="1"/>
    <col min="8" max="8" width="2.00390625" style="47" customWidth="1"/>
    <col min="9" max="9" width="9.140625" style="47" customWidth="1"/>
    <col min="10" max="10" width="11.421875" style="47" customWidth="1"/>
    <col min="11" max="11" width="12.28125" style="47" customWidth="1"/>
    <col min="12" max="12" width="11.00390625" style="47" customWidth="1"/>
    <col min="13" max="13" width="10.28125" style="47" customWidth="1"/>
    <col min="14" max="14" width="11.28125" style="47" bestFit="1" customWidth="1"/>
    <col min="15" max="15" width="19.28125" style="47" customWidth="1"/>
    <col min="16" max="16384" width="9.140625" style="47" customWidth="1"/>
  </cols>
  <sheetData>
    <row r="1" spans="1:13" ht="15">
      <c r="A1" s="240" t="s">
        <v>154</v>
      </c>
      <c r="B1" s="240"/>
      <c r="C1" s="240"/>
      <c r="D1" s="240"/>
      <c r="E1" s="240"/>
      <c r="F1" s="240"/>
      <c r="G1" s="240"/>
      <c r="H1" s="240"/>
      <c r="I1" s="240"/>
      <c r="J1" s="240"/>
      <c r="K1" s="240"/>
      <c r="L1" s="240"/>
      <c r="M1" s="240"/>
    </row>
    <row r="2" spans="1:13" ht="12.75">
      <c r="A2" s="248" t="s">
        <v>363</v>
      </c>
      <c r="B2" s="248"/>
      <c r="C2" s="248"/>
      <c r="D2" s="248"/>
      <c r="E2" s="248"/>
      <c r="F2" s="248"/>
      <c r="G2" s="248"/>
      <c r="H2" s="248"/>
      <c r="I2" s="248"/>
      <c r="J2" s="248"/>
      <c r="K2" s="248"/>
      <c r="L2" s="248"/>
      <c r="M2" s="248"/>
    </row>
    <row r="3" spans="1:13" ht="13.5" thickBot="1">
      <c r="A3" s="321" t="s">
        <v>362</v>
      </c>
      <c r="B3" s="321"/>
      <c r="C3" s="321"/>
      <c r="D3" s="321"/>
      <c r="E3" s="321"/>
      <c r="F3" s="321"/>
      <c r="G3" s="321"/>
      <c r="H3" s="321"/>
      <c r="I3" s="321"/>
      <c r="J3" s="321"/>
      <c r="K3" s="321"/>
      <c r="L3" s="321"/>
      <c r="M3" s="321"/>
    </row>
    <row r="4" spans="1:13" ht="21.75">
      <c r="A4" s="322" t="s">
        <v>59</v>
      </c>
      <c r="B4" s="323"/>
      <c r="C4" s="323"/>
      <c r="D4" s="323"/>
      <c r="E4" s="323"/>
      <c r="F4" s="323"/>
      <c r="G4" s="323"/>
      <c r="H4" s="323"/>
      <c r="I4" s="324" t="s">
        <v>279</v>
      </c>
      <c r="J4" s="325" t="s">
        <v>318</v>
      </c>
      <c r="K4" s="325"/>
      <c r="L4" s="325" t="s">
        <v>319</v>
      </c>
      <c r="M4" s="326"/>
    </row>
    <row r="5" spans="1:13" ht="12.75">
      <c r="A5" s="327"/>
      <c r="B5" s="252"/>
      <c r="C5" s="252"/>
      <c r="D5" s="252"/>
      <c r="E5" s="252"/>
      <c r="F5" s="252"/>
      <c r="G5" s="252"/>
      <c r="H5" s="252"/>
      <c r="I5" s="53"/>
      <c r="J5" s="55" t="s">
        <v>314</v>
      </c>
      <c r="K5" s="55" t="s">
        <v>315</v>
      </c>
      <c r="L5" s="55" t="s">
        <v>314</v>
      </c>
      <c r="M5" s="328" t="s">
        <v>315</v>
      </c>
    </row>
    <row r="6" spans="1:13" ht="12.75">
      <c r="A6" s="329">
        <v>1</v>
      </c>
      <c r="B6" s="253"/>
      <c r="C6" s="253"/>
      <c r="D6" s="253"/>
      <c r="E6" s="253"/>
      <c r="F6" s="253"/>
      <c r="G6" s="253"/>
      <c r="H6" s="253"/>
      <c r="I6" s="57">
        <v>2</v>
      </c>
      <c r="J6" s="55">
        <v>3</v>
      </c>
      <c r="K6" s="55">
        <v>4</v>
      </c>
      <c r="L6" s="55">
        <v>5</v>
      </c>
      <c r="M6" s="328">
        <v>6</v>
      </c>
    </row>
    <row r="7" spans="1:15" ht="15" customHeight="1">
      <c r="A7" s="330" t="s">
        <v>26</v>
      </c>
      <c r="B7" s="213"/>
      <c r="C7" s="213"/>
      <c r="D7" s="213"/>
      <c r="E7" s="213"/>
      <c r="F7" s="213"/>
      <c r="G7" s="213"/>
      <c r="H7" s="230"/>
      <c r="I7" s="3">
        <v>111</v>
      </c>
      <c r="J7" s="49">
        <f>SUM(J8:J9)</f>
        <v>857487883</v>
      </c>
      <c r="K7" s="49">
        <f>SUM(K8:K9)</f>
        <v>277695426</v>
      </c>
      <c r="L7" s="49">
        <f>SUM(L8:L9)</f>
        <v>879791483</v>
      </c>
      <c r="M7" s="331">
        <f>SUM(M8:M9)</f>
        <v>265590802</v>
      </c>
      <c r="N7" s="143"/>
      <c r="O7" s="143"/>
    </row>
    <row r="8" spans="1:15" ht="15" customHeight="1">
      <c r="A8" s="332" t="s">
        <v>152</v>
      </c>
      <c r="B8" s="220"/>
      <c r="C8" s="220"/>
      <c r="D8" s="220"/>
      <c r="E8" s="220"/>
      <c r="F8" s="220"/>
      <c r="G8" s="220"/>
      <c r="H8" s="221"/>
      <c r="I8" s="1">
        <v>112</v>
      </c>
      <c r="J8" s="7">
        <v>847882203</v>
      </c>
      <c r="K8" s="7">
        <v>274872057</v>
      </c>
      <c r="L8" s="7">
        <v>873188023</v>
      </c>
      <c r="M8" s="333">
        <v>263708147</v>
      </c>
      <c r="N8" s="143"/>
      <c r="O8" s="143"/>
    </row>
    <row r="9" spans="1:15" ht="15" customHeight="1">
      <c r="A9" s="332" t="s">
        <v>103</v>
      </c>
      <c r="B9" s="220"/>
      <c r="C9" s="220"/>
      <c r="D9" s="220"/>
      <c r="E9" s="220"/>
      <c r="F9" s="220"/>
      <c r="G9" s="220"/>
      <c r="H9" s="221"/>
      <c r="I9" s="1">
        <v>113</v>
      </c>
      <c r="J9" s="7">
        <v>9605680</v>
      </c>
      <c r="K9" s="7">
        <v>2823369</v>
      </c>
      <c r="L9" s="7">
        <v>6603460</v>
      </c>
      <c r="M9" s="333">
        <v>1882655</v>
      </c>
      <c r="N9" s="143"/>
      <c r="O9" s="143"/>
    </row>
    <row r="10" spans="1:15" ht="15" customHeight="1">
      <c r="A10" s="332" t="s">
        <v>12</v>
      </c>
      <c r="B10" s="220"/>
      <c r="C10" s="220"/>
      <c r="D10" s="220"/>
      <c r="E10" s="220"/>
      <c r="F10" s="220"/>
      <c r="G10" s="220"/>
      <c r="H10" s="221"/>
      <c r="I10" s="1">
        <v>114</v>
      </c>
      <c r="J10" s="48">
        <f>J11+J12+J16+J20+J21+J22+J25+J26</f>
        <v>824235991</v>
      </c>
      <c r="K10" s="48">
        <f>K11+K12+K16+K20+K21+K22+K25+K26</f>
        <v>263607770</v>
      </c>
      <c r="L10" s="48">
        <f>L11+L12+L16+L20+L21+L22+L25+L26</f>
        <v>859365013</v>
      </c>
      <c r="M10" s="334">
        <f>M11+M12+M16+M20+M21+M22+M25+M26</f>
        <v>258195756</v>
      </c>
      <c r="N10" s="143"/>
      <c r="O10" s="143"/>
    </row>
    <row r="11" spans="1:15" ht="15" customHeight="1">
      <c r="A11" s="332" t="s">
        <v>104</v>
      </c>
      <c r="B11" s="220"/>
      <c r="C11" s="220"/>
      <c r="D11" s="220"/>
      <c r="E11" s="220"/>
      <c r="F11" s="220"/>
      <c r="G11" s="220"/>
      <c r="H11" s="221"/>
      <c r="I11" s="1">
        <v>115</v>
      </c>
      <c r="J11" s="7"/>
      <c r="K11" s="7"/>
      <c r="L11" s="7"/>
      <c r="M11" s="333"/>
      <c r="N11" s="143"/>
      <c r="O11" s="143"/>
    </row>
    <row r="12" spans="1:15" ht="15" customHeight="1">
      <c r="A12" s="332" t="s">
        <v>22</v>
      </c>
      <c r="B12" s="220"/>
      <c r="C12" s="220"/>
      <c r="D12" s="220"/>
      <c r="E12" s="220"/>
      <c r="F12" s="220"/>
      <c r="G12" s="220"/>
      <c r="H12" s="221"/>
      <c r="I12" s="1">
        <v>116</v>
      </c>
      <c r="J12" s="48">
        <f>SUM(J13:J15)</f>
        <v>709505455</v>
      </c>
      <c r="K12" s="48">
        <f>SUM(K13:K15)</f>
        <v>225921917</v>
      </c>
      <c r="L12" s="48">
        <f>SUM(L13:L15)</f>
        <v>733286081</v>
      </c>
      <c r="M12" s="334">
        <f>SUM(M13:M15)</f>
        <v>219200442</v>
      </c>
      <c r="N12" s="143"/>
      <c r="O12" s="143"/>
    </row>
    <row r="13" spans="1:15" ht="15" customHeight="1">
      <c r="A13" s="335" t="s">
        <v>146</v>
      </c>
      <c r="B13" s="217"/>
      <c r="C13" s="217"/>
      <c r="D13" s="217"/>
      <c r="E13" s="217"/>
      <c r="F13" s="217"/>
      <c r="G13" s="217"/>
      <c r="H13" s="218"/>
      <c r="I13" s="1">
        <v>117</v>
      </c>
      <c r="J13" s="7">
        <v>7191531</v>
      </c>
      <c r="K13" s="7">
        <v>2223509</v>
      </c>
      <c r="L13" s="7">
        <v>7829951</v>
      </c>
      <c r="M13" s="333">
        <v>2481193</v>
      </c>
      <c r="N13" s="143"/>
      <c r="O13" s="143"/>
    </row>
    <row r="14" spans="1:15" ht="15" customHeight="1">
      <c r="A14" s="335" t="s">
        <v>147</v>
      </c>
      <c r="B14" s="217"/>
      <c r="C14" s="217"/>
      <c r="D14" s="217"/>
      <c r="E14" s="217"/>
      <c r="F14" s="217"/>
      <c r="G14" s="217"/>
      <c r="H14" s="218"/>
      <c r="I14" s="1">
        <v>118</v>
      </c>
      <c r="J14" s="7">
        <v>665199037</v>
      </c>
      <c r="K14" s="7">
        <v>210946836</v>
      </c>
      <c r="L14" s="7">
        <v>684639600</v>
      </c>
      <c r="M14" s="333">
        <v>202897962</v>
      </c>
      <c r="N14" s="143"/>
      <c r="O14" s="143"/>
    </row>
    <row r="15" spans="1:15" ht="15" customHeight="1">
      <c r="A15" s="335" t="s">
        <v>61</v>
      </c>
      <c r="B15" s="217"/>
      <c r="C15" s="217"/>
      <c r="D15" s="217"/>
      <c r="E15" s="217"/>
      <c r="F15" s="217"/>
      <c r="G15" s="217"/>
      <c r="H15" s="218"/>
      <c r="I15" s="1">
        <v>119</v>
      </c>
      <c r="J15" s="7">
        <v>37114887</v>
      </c>
      <c r="K15" s="7">
        <v>12751572</v>
      </c>
      <c r="L15" s="7">
        <v>40816530</v>
      </c>
      <c r="M15" s="333">
        <v>13821287</v>
      </c>
      <c r="N15" s="143"/>
      <c r="O15" s="143"/>
    </row>
    <row r="16" spans="1:15" ht="15" customHeight="1">
      <c r="A16" s="332" t="s">
        <v>23</v>
      </c>
      <c r="B16" s="220"/>
      <c r="C16" s="220"/>
      <c r="D16" s="220"/>
      <c r="E16" s="220"/>
      <c r="F16" s="220"/>
      <c r="G16" s="220"/>
      <c r="H16" s="221"/>
      <c r="I16" s="1">
        <v>120</v>
      </c>
      <c r="J16" s="48">
        <f>SUM(J17:J19)</f>
        <v>67952759</v>
      </c>
      <c r="K16" s="48">
        <f>SUM(K17:K19)</f>
        <v>22470802</v>
      </c>
      <c r="L16" s="48">
        <v>79883347</v>
      </c>
      <c r="M16" s="334">
        <f>SUM(M17:M19)</f>
        <v>24275838</v>
      </c>
      <c r="N16" s="143"/>
      <c r="O16" s="143"/>
    </row>
    <row r="17" spans="1:15" ht="15" customHeight="1">
      <c r="A17" s="335" t="s">
        <v>62</v>
      </c>
      <c r="B17" s="217"/>
      <c r="C17" s="217"/>
      <c r="D17" s="217"/>
      <c r="E17" s="217"/>
      <c r="F17" s="217"/>
      <c r="G17" s="217"/>
      <c r="H17" s="218"/>
      <c r="I17" s="1">
        <v>121</v>
      </c>
      <c r="J17" s="7">
        <v>40259622</v>
      </c>
      <c r="K17" s="7">
        <v>13391041</v>
      </c>
      <c r="L17" s="7">
        <v>48030109</v>
      </c>
      <c r="M17" s="333">
        <v>14691142</v>
      </c>
      <c r="N17" s="143"/>
      <c r="O17" s="143"/>
    </row>
    <row r="18" spans="1:15" ht="15" customHeight="1">
      <c r="A18" s="335" t="s">
        <v>63</v>
      </c>
      <c r="B18" s="217"/>
      <c r="C18" s="217"/>
      <c r="D18" s="217"/>
      <c r="E18" s="217"/>
      <c r="F18" s="217"/>
      <c r="G18" s="217"/>
      <c r="H18" s="218"/>
      <c r="I18" s="1">
        <v>122</v>
      </c>
      <c r="J18" s="7">
        <v>18051302</v>
      </c>
      <c r="K18" s="7">
        <v>5900088</v>
      </c>
      <c r="L18" s="7">
        <v>21212107</v>
      </c>
      <c r="M18" s="333">
        <v>6209630</v>
      </c>
      <c r="N18" s="143"/>
      <c r="O18" s="143"/>
    </row>
    <row r="19" spans="1:15" ht="15" customHeight="1">
      <c r="A19" s="335" t="s">
        <v>64</v>
      </c>
      <c r="B19" s="217"/>
      <c r="C19" s="217"/>
      <c r="D19" s="217"/>
      <c r="E19" s="217"/>
      <c r="F19" s="217"/>
      <c r="G19" s="217"/>
      <c r="H19" s="218"/>
      <c r="I19" s="1">
        <v>123</v>
      </c>
      <c r="J19" s="7">
        <v>9641835</v>
      </c>
      <c r="K19" s="7">
        <v>3179673</v>
      </c>
      <c r="L19" s="7">
        <v>10641131</v>
      </c>
      <c r="M19" s="333">
        <v>3375066</v>
      </c>
      <c r="N19" s="143"/>
      <c r="O19" s="143"/>
    </row>
    <row r="20" spans="1:15" ht="15" customHeight="1">
      <c r="A20" s="332" t="s">
        <v>105</v>
      </c>
      <c r="B20" s="220"/>
      <c r="C20" s="220"/>
      <c r="D20" s="220"/>
      <c r="E20" s="220"/>
      <c r="F20" s="220"/>
      <c r="G20" s="220"/>
      <c r="H20" s="221"/>
      <c r="I20" s="1">
        <v>124</v>
      </c>
      <c r="J20" s="7">
        <v>25541819</v>
      </c>
      <c r="K20" s="7">
        <v>8495283</v>
      </c>
      <c r="L20" s="7">
        <v>25617009</v>
      </c>
      <c r="M20" s="333">
        <v>8717513</v>
      </c>
      <c r="N20" s="143"/>
      <c r="O20" s="143"/>
    </row>
    <row r="21" spans="1:15" ht="15" customHeight="1">
      <c r="A21" s="332" t="s">
        <v>106</v>
      </c>
      <c r="B21" s="220"/>
      <c r="C21" s="220"/>
      <c r="D21" s="220"/>
      <c r="E21" s="220"/>
      <c r="F21" s="220"/>
      <c r="G21" s="220"/>
      <c r="H21" s="221"/>
      <c r="I21" s="1">
        <v>125</v>
      </c>
      <c r="J21" s="7">
        <v>16251050</v>
      </c>
      <c r="K21" s="7">
        <v>4985925</v>
      </c>
      <c r="L21" s="7">
        <v>13297139</v>
      </c>
      <c r="M21" s="333">
        <v>3648475</v>
      </c>
      <c r="N21" s="143"/>
      <c r="O21" s="143"/>
    </row>
    <row r="22" spans="1:15" ht="15" customHeight="1">
      <c r="A22" s="332" t="s">
        <v>24</v>
      </c>
      <c r="B22" s="220"/>
      <c r="C22" s="220"/>
      <c r="D22" s="220"/>
      <c r="E22" s="220"/>
      <c r="F22" s="220"/>
      <c r="G22" s="220"/>
      <c r="H22" s="221"/>
      <c r="I22" s="1">
        <v>126</v>
      </c>
      <c r="J22" s="48">
        <f>SUM(J23:J24)</f>
        <v>1977749</v>
      </c>
      <c r="K22" s="48">
        <f>SUM(K23:K24)</f>
        <v>498393</v>
      </c>
      <c r="L22" s="48">
        <f>SUM(L23:L24)</f>
        <v>2828204</v>
      </c>
      <c r="M22" s="334">
        <f>SUM(M23:M24)</f>
        <v>1299730</v>
      </c>
      <c r="N22" s="143"/>
      <c r="O22" s="143"/>
    </row>
    <row r="23" spans="1:15" ht="15" customHeight="1">
      <c r="A23" s="335" t="s">
        <v>137</v>
      </c>
      <c r="B23" s="217"/>
      <c r="C23" s="217"/>
      <c r="D23" s="217"/>
      <c r="E23" s="217"/>
      <c r="F23" s="217"/>
      <c r="G23" s="217"/>
      <c r="H23" s="218"/>
      <c r="I23" s="1">
        <v>127</v>
      </c>
      <c r="J23" s="7"/>
      <c r="K23" s="7"/>
      <c r="L23" s="7">
        <v>551698</v>
      </c>
      <c r="M23" s="333">
        <v>126287</v>
      </c>
      <c r="N23" s="143"/>
      <c r="O23" s="143"/>
    </row>
    <row r="24" spans="1:15" ht="15" customHeight="1">
      <c r="A24" s="335" t="s">
        <v>138</v>
      </c>
      <c r="B24" s="217"/>
      <c r="C24" s="217"/>
      <c r="D24" s="217"/>
      <c r="E24" s="217"/>
      <c r="F24" s="217"/>
      <c r="G24" s="217"/>
      <c r="H24" s="218"/>
      <c r="I24" s="1">
        <v>128</v>
      </c>
      <c r="J24" s="7">
        <v>1977749</v>
      </c>
      <c r="K24" s="7">
        <v>498393</v>
      </c>
      <c r="L24" s="7">
        <v>2276506</v>
      </c>
      <c r="M24" s="333">
        <v>1173443</v>
      </c>
      <c r="N24" s="143"/>
      <c r="O24" s="143"/>
    </row>
    <row r="25" spans="1:15" ht="15" customHeight="1">
      <c r="A25" s="332" t="s">
        <v>107</v>
      </c>
      <c r="B25" s="220"/>
      <c r="C25" s="220"/>
      <c r="D25" s="220"/>
      <c r="E25" s="220"/>
      <c r="F25" s="220"/>
      <c r="G25" s="220"/>
      <c r="H25" s="221"/>
      <c r="I25" s="1">
        <v>129</v>
      </c>
      <c r="J25" s="7"/>
      <c r="K25" s="7"/>
      <c r="L25" s="7">
        <v>180000</v>
      </c>
      <c r="M25" s="333">
        <v>0</v>
      </c>
      <c r="N25" s="143"/>
      <c r="O25" s="143"/>
    </row>
    <row r="26" spans="1:15" ht="15" customHeight="1">
      <c r="A26" s="332" t="s">
        <v>50</v>
      </c>
      <c r="B26" s="220"/>
      <c r="C26" s="220"/>
      <c r="D26" s="220"/>
      <c r="E26" s="220"/>
      <c r="F26" s="220"/>
      <c r="G26" s="220"/>
      <c r="H26" s="221"/>
      <c r="I26" s="1">
        <v>130</v>
      </c>
      <c r="J26" s="7">
        <v>3007159</v>
      </c>
      <c r="K26" s="7">
        <v>1235450</v>
      </c>
      <c r="L26" s="7">
        <v>4273233</v>
      </c>
      <c r="M26" s="333">
        <v>1053758</v>
      </c>
      <c r="N26" s="143"/>
      <c r="O26" s="143"/>
    </row>
    <row r="27" spans="1:15" ht="15" customHeight="1">
      <c r="A27" s="332" t="s">
        <v>213</v>
      </c>
      <c r="B27" s="220"/>
      <c r="C27" s="220"/>
      <c r="D27" s="220"/>
      <c r="E27" s="220"/>
      <c r="F27" s="220"/>
      <c r="G27" s="220"/>
      <c r="H27" s="221"/>
      <c r="I27" s="1">
        <v>131</v>
      </c>
      <c r="J27" s="48">
        <f>SUM(J28:J32)</f>
        <v>5153581</v>
      </c>
      <c r="K27" s="48">
        <f>SUM(K28:K32)</f>
        <v>1683142</v>
      </c>
      <c r="L27" s="48">
        <f>SUM(L28:L32)</f>
        <v>3931784</v>
      </c>
      <c r="M27" s="334">
        <f>SUM(M28:M32)</f>
        <v>1131292</v>
      </c>
      <c r="N27" s="143"/>
      <c r="O27" s="143"/>
    </row>
    <row r="28" spans="1:15" ht="30" customHeight="1">
      <c r="A28" s="332" t="s">
        <v>227</v>
      </c>
      <c r="B28" s="220"/>
      <c r="C28" s="220"/>
      <c r="D28" s="220"/>
      <c r="E28" s="220"/>
      <c r="F28" s="220"/>
      <c r="G28" s="220"/>
      <c r="H28" s="221"/>
      <c r="I28" s="1">
        <v>132</v>
      </c>
      <c r="J28" s="7">
        <v>181206</v>
      </c>
      <c r="K28" s="7"/>
      <c r="L28" s="7">
        <v>0</v>
      </c>
      <c r="M28" s="333">
        <v>0</v>
      </c>
      <c r="N28" s="143"/>
      <c r="O28" s="143"/>
    </row>
    <row r="29" spans="1:15" ht="30" customHeight="1">
      <c r="A29" s="332" t="s">
        <v>155</v>
      </c>
      <c r="B29" s="220"/>
      <c r="C29" s="220"/>
      <c r="D29" s="220"/>
      <c r="E29" s="220"/>
      <c r="F29" s="220"/>
      <c r="G29" s="220"/>
      <c r="H29" s="221"/>
      <c r="I29" s="1">
        <v>133</v>
      </c>
      <c r="J29" s="7">
        <v>4901611</v>
      </c>
      <c r="K29" s="7">
        <v>1641594</v>
      </c>
      <c r="L29" s="7">
        <v>3900475</v>
      </c>
      <c r="M29" s="333">
        <v>1120666</v>
      </c>
      <c r="N29" s="143"/>
      <c r="O29" s="143"/>
    </row>
    <row r="30" spans="1:15" ht="15" customHeight="1">
      <c r="A30" s="332" t="s">
        <v>139</v>
      </c>
      <c r="B30" s="220"/>
      <c r="C30" s="220"/>
      <c r="D30" s="220"/>
      <c r="E30" s="220"/>
      <c r="F30" s="220"/>
      <c r="G30" s="220"/>
      <c r="H30" s="221"/>
      <c r="I30" s="1">
        <v>134</v>
      </c>
      <c r="J30" s="7"/>
      <c r="K30" s="7"/>
      <c r="L30" s="7">
        <v>0</v>
      </c>
      <c r="M30" s="333">
        <v>0</v>
      </c>
      <c r="N30" s="143"/>
      <c r="O30" s="143"/>
    </row>
    <row r="31" spans="1:15" ht="15" customHeight="1">
      <c r="A31" s="332" t="s">
        <v>223</v>
      </c>
      <c r="B31" s="220"/>
      <c r="C31" s="220"/>
      <c r="D31" s="220"/>
      <c r="E31" s="220"/>
      <c r="F31" s="220"/>
      <c r="G31" s="220"/>
      <c r="H31" s="221"/>
      <c r="I31" s="1">
        <v>135</v>
      </c>
      <c r="J31" s="7"/>
      <c r="K31" s="7"/>
      <c r="L31" s="7">
        <v>0</v>
      </c>
      <c r="M31" s="333">
        <v>0</v>
      </c>
      <c r="N31" s="143"/>
      <c r="O31" s="143"/>
    </row>
    <row r="32" spans="1:15" ht="15" customHeight="1">
      <c r="A32" s="332" t="s">
        <v>140</v>
      </c>
      <c r="B32" s="220"/>
      <c r="C32" s="220"/>
      <c r="D32" s="220"/>
      <c r="E32" s="220"/>
      <c r="F32" s="220"/>
      <c r="G32" s="220"/>
      <c r="H32" s="221"/>
      <c r="I32" s="1">
        <v>136</v>
      </c>
      <c r="J32" s="7">
        <v>70764</v>
      </c>
      <c r="K32" s="7">
        <v>41548</v>
      </c>
      <c r="L32" s="7">
        <v>31309</v>
      </c>
      <c r="M32" s="333">
        <v>10626</v>
      </c>
      <c r="N32" s="143"/>
      <c r="O32" s="143"/>
    </row>
    <row r="33" spans="1:15" ht="15" customHeight="1">
      <c r="A33" s="332" t="s">
        <v>214</v>
      </c>
      <c r="B33" s="220"/>
      <c r="C33" s="220"/>
      <c r="D33" s="220"/>
      <c r="E33" s="220"/>
      <c r="F33" s="220"/>
      <c r="G33" s="220"/>
      <c r="H33" s="221"/>
      <c r="I33" s="1">
        <v>137</v>
      </c>
      <c r="J33" s="48">
        <f>SUM(J34:J37)</f>
        <v>4423612</v>
      </c>
      <c r="K33" s="48">
        <f>SUM(K34:K37)</f>
        <v>1296477</v>
      </c>
      <c r="L33" s="48">
        <f>SUM(L34:L37)</f>
        <v>4121251</v>
      </c>
      <c r="M33" s="334">
        <f>SUM(M34:M37)</f>
        <v>1048388</v>
      </c>
      <c r="N33" s="143"/>
      <c r="O33" s="143"/>
    </row>
    <row r="34" spans="1:15" ht="15" customHeight="1">
      <c r="A34" s="332" t="s">
        <v>66</v>
      </c>
      <c r="B34" s="220"/>
      <c r="C34" s="220"/>
      <c r="D34" s="220"/>
      <c r="E34" s="220"/>
      <c r="F34" s="220"/>
      <c r="G34" s="220"/>
      <c r="H34" s="221"/>
      <c r="I34" s="1">
        <v>138</v>
      </c>
      <c r="J34" s="7"/>
      <c r="K34" s="7"/>
      <c r="L34" s="7">
        <v>0</v>
      </c>
      <c r="M34" s="333">
        <v>0</v>
      </c>
      <c r="N34" s="143"/>
      <c r="O34" s="143"/>
    </row>
    <row r="35" spans="1:15" ht="29.25" customHeight="1">
      <c r="A35" s="332" t="s">
        <v>65</v>
      </c>
      <c r="B35" s="220"/>
      <c r="C35" s="220"/>
      <c r="D35" s="220"/>
      <c r="E35" s="220"/>
      <c r="F35" s="220"/>
      <c r="G35" s="220"/>
      <c r="H35" s="221"/>
      <c r="I35" s="1">
        <v>139</v>
      </c>
      <c r="J35" s="7">
        <v>3931257</v>
      </c>
      <c r="K35" s="7">
        <v>1204815</v>
      </c>
      <c r="L35" s="7">
        <v>3391108</v>
      </c>
      <c r="M35" s="333">
        <v>735126</v>
      </c>
      <c r="N35" s="143"/>
      <c r="O35" s="143"/>
    </row>
    <row r="36" spans="1:15" ht="15" customHeight="1">
      <c r="A36" s="332" t="s">
        <v>224</v>
      </c>
      <c r="B36" s="220"/>
      <c r="C36" s="220"/>
      <c r="D36" s="220"/>
      <c r="E36" s="220"/>
      <c r="F36" s="220"/>
      <c r="G36" s="220"/>
      <c r="H36" s="221"/>
      <c r="I36" s="1">
        <v>140</v>
      </c>
      <c r="J36" s="7">
        <v>232772</v>
      </c>
      <c r="K36" s="7">
        <v>0</v>
      </c>
      <c r="L36" s="7">
        <v>0</v>
      </c>
      <c r="M36" s="333">
        <v>0</v>
      </c>
      <c r="N36" s="143"/>
      <c r="O36" s="143"/>
    </row>
    <row r="37" spans="1:15" ht="15" customHeight="1">
      <c r="A37" s="332" t="s">
        <v>67</v>
      </c>
      <c r="B37" s="220"/>
      <c r="C37" s="220"/>
      <c r="D37" s="220"/>
      <c r="E37" s="220"/>
      <c r="F37" s="220"/>
      <c r="G37" s="220"/>
      <c r="H37" s="221"/>
      <c r="I37" s="1">
        <v>141</v>
      </c>
      <c r="J37" s="7">
        <v>259583</v>
      </c>
      <c r="K37" s="7">
        <v>91662</v>
      </c>
      <c r="L37" s="7">
        <v>730143</v>
      </c>
      <c r="M37" s="333">
        <v>313262</v>
      </c>
      <c r="N37" s="143"/>
      <c r="O37" s="143"/>
    </row>
    <row r="38" spans="1:15" ht="15" customHeight="1">
      <c r="A38" s="332" t="s">
        <v>195</v>
      </c>
      <c r="B38" s="220"/>
      <c r="C38" s="220"/>
      <c r="D38" s="220"/>
      <c r="E38" s="220"/>
      <c r="F38" s="220"/>
      <c r="G38" s="220"/>
      <c r="H38" s="221"/>
      <c r="I38" s="1">
        <v>142</v>
      </c>
      <c r="J38" s="7"/>
      <c r="K38" s="7"/>
      <c r="L38" s="7"/>
      <c r="M38" s="333">
        <v>0</v>
      </c>
      <c r="N38" s="143"/>
      <c r="O38" s="143"/>
    </row>
    <row r="39" spans="1:15" ht="15" customHeight="1">
      <c r="A39" s="332" t="s">
        <v>196</v>
      </c>
      <c r="B39" s="220"/>
      <c r="C39" s="220"/>
      <c r="D39" s="220"/>
      <c r="E39" s="220"/>
      <c r="F39" s="220"/>
      <c r="G39" s="220"/>
      <c r="H39" s="221"/>
      <c r="I39" s="1">
        <v>143</v>
      </c>
      <c r="J39" s="7"/>
      <c r="K39" s="7"/>
      <c r="L39" s="7"/>
      <c r="M39" s="333">
        <v>0</v>
      </c>
      <c r="N39" s="143"/>
      <c r="O39" s="143"/>
    </row>
    <row r="40" spans="1:15" ht="15" customHeight="1">
      <c r="A40" s="332" t="s">
        <v>225</v>
      </c>
      <c r="B40" s="220"/>
      <c r="C40" s="220"/>
      <c r="D40" s="220"/>
      <c r="E40" s="220"/>
      <c r="F40" s="220"/>
      <c r="G40" s="220"/>
      <c r="H40" s="221"/>
      <c r="I40" s="1">
        <v>144</v>
      </c>
      <c r="J40" s="7"/>
      <c r="K40" s="7"/>
      <c r="L40" s="7"/>
      <c r="M40" s="333">
        <v>0</v>
      </c>
      <c r="N40" s="143"/>
      <c r="O40" s="143"/>
    </row>
    <row r="41" spans="1:15" ht="15" customHeight="1">
      <c r="A41" s="332" t="s">
        <v>226</v>
      </c>
      <c r="B41" s="220"/>
      <c r="C41" s="220"/>
      <c r="D41" s="220"/>
      <c r="E41" s="220"/>
      <c r="F41" s="220"/>
      <c r="G41" s="220"/>
      <c r="H41" s="221"/>
      <c r="I41" s="1">
        <v>145</v>
      </c>
      <c r="J41" s="7"/>
      <c r="K41" s="7"/>
      <c r="L41" s="7"/>
      <c r="M41" s="333">
        <v>0</v>
      </c>
      <c r="N41" s="143"/>
      <c r="O41" s="143"/>
    </row>
    <row r="42" spans="1:15" ht="15" customHeight="1">
      <c r="A42" s="332" t="s">
        <v>215</v>
      </c>
      <c r="B42" s="220"/>
      <c r="C42" s="220"/>
      <c r="D42" s="220"/>
      <c r="E42" s="220"/>
      <c r="F42" s="220"/>
      <c r="G42" s="220"/>
      <c r="H42" s="221"/>
      <c r="I42" s="1">
        <v>146</v>
      </c>
      <c r="J42" s="48">
        <f>J7+J27+J38+J40</f>
        <v>862641464</v>
      </c>
      <c r="K42" s="48">
        <f>K7+K27+K38+K40</f>
        <v>279378568</v>
      </c>
      <c r="L42" s="48">
        <f>L7+L27+L38+L40</f>
        <v>883723267</v>
      </c>
      <c r="M42" s="334">
        <f>M7+M27+M38+M40</f>
        <v>266722094</v>
      </c>
      <c r="N42" s="143"/>
      <c r="O42" s="143"/>
    </row>
    <row r="43" spans="1:15" ht="15" customHeight="1">
      <c r="A43" s="332" t="s">
        <v>216</v>
      </c>
      <c r="B43" s="220"/>
      <c r="C43" s="220"/>
      <c r="D43" s="220"/>
      <c r="E43" s="220"/>
      <c r="F43" s="220"/>
      <c r="G43" s="220"/>
      <c r="H43" s="221"/>
      <c r="I43" s="1">
        <v>147</v>
      </c>
      <c r="J43" s="48">
        <f>J10+J33+J39+J41</f>
        <v>828659603</v>
      </c>
      <c r="K43" s="48">
        <f>K10+K33+K39+K41</f>
        <v>264904247</v>
      </c>
      <c r="L43" s="48">
        <f>L10+L33+L39+L41</f>
        <v>863486264</v>
      </c>
      <c r="M43" s="334">
        <f>M10+M33+M39+M41</f>
        <v>259244144</v>
      </c>
      <c r="N43" s="143"/>
      <c r="O43" s="143"/>
    </row>
    <row r="44" spans="1:15" ht="15" customHeight="1">
      <c r="A44" s="332" t="s">
        <v>236</v>
      </c>
      <c r="B44" s="220"/>
      <c r="C44" s="220"/>
      <c r="D44" s="220"/>
      <c r="E44" s="220"/>
      <c r="F44" s="220"/>
      <c r="G44" s="220"/>
      <c r="H44" s="221"/>
      <c r="I44" s="1">
        <v>148</v>
      </c>
      <c r="J44" s="48">
        <f>J42-J43</f>
        <v>33981861</v>
      </c>
      <c r="K44" s="48">
        <f>K42-K43</f>
        <v>14474321</v>
      </c>
      <c r="L44" s="48">
        <f>L42-L43</f>
        <v>20237003</v>
      </c>
      <c r="M44" s="334">
        <f>M42-M43</f>
        <v>7477950</v>
      </c>
      <c r="N44" s="143"/>
      <c r="O44" s="143"/>
    </row>
    <row r="45" spans="1:15" ht="15" customHeight="1">
      <c r="A45" s="336" t="s">
        <v>218</v>
      </c>
      <c r="B45" s="228"/>
      <c r="C45" s="228"/>
      <c r="D45" s="228"/>
      <c r="E45" s="228"/>
      <c r="F45" s="228"/>
      <c r="G45" s="228"/>
      <c r="H45" s="229"/>
      <c r="I45" s="1">
        <v>149</v>
      </c>
      <c r="J45" s="48">
        <f>IF(J42&gt;J43,J42-J43,0)</f>
        <v>33981861</v>
      </c>
      <c r="K45" s="48">
        <f>IF(K42&gt;K43,K42-K43,0)</f>
        <v>14474321</v>
      </c>
      <c r="L45" s="48">
        <f>IF(L42&gt;L43,L42-L43,0)</f>
        <v>20237003</v>
      </c>
      <c r="M45" s="334">
        <f>IF(M42&gt;M43,M42-M43,0)</f>
        <v>7477950</v>
      </c>
      <c r="N45" s="143"/>
      <c r="O45" s="143"/>
    </row>
    <row r="46" spans="1:15" ht="15" customHeight="1">
      <c r="A46" s="336" t="s">
        <v>219</v>
      </c>
      <c r="B46" s="228"/>
      <c r="C46" s="228"/>
      <c r="D46" s="228"/>
      <c r="E46" s="228"/>
      <c r="F46" s="228"/>
      <c r="G46" s="228"/>
      <c r="H46" s="229"/>
      <c r="I46" s="1">
        <v>150</v>
      </c>
      <c r="J46" s="48">
        <f>IF(J43&gt;J42,J43-J42,0)</f>
        <v>0</v>
      </c>
      <c r="K46" s="48">
        <f>IF(K43&gt;K42,K43-K42,0)</f>
        <v>0</v>
      </c>
      <c r="L46" s="48">
        <f>IF(L43&gt;L42,L43-L42,0)</f>
        <v>0</v>
      </c>
      <c r="M46" s="334">
        <f>IF(M43&gt;M42,M43-M42,0)</f>
        <v>0</v>
      </c>
      <c r="N46" s="143"/>
      <c r="O46" s="143"/>
    </row>
    <row r="47" spans="1:15" ht="15" customHeight="1">
      <c r="A47" s="332" t="s">
        <v>217</v>
      </c>
      <c r="B47" s="220"/>
      <c r="C47" s="220"/>
      <c r="D47" s="220"/>
      <c r="E47" s="220"/>
      <c r="F47" s="220"/>
      <c r="G47" s="220"/>
      <c r="H47" s="221"/>
      <c r="I47" s="1">
        <v>151</v>
      </c>
      <c r="J47" s="7">
        <v>2821435</v>
      </c>
      <c r="K47" s="7">
        <v>969110</v>
      </c>
      <c r="L47" s="7">
        <v>2676466</v>
      </c>
      <c r="M47" s="333">
        <v>1352082</v>
      </c>
      <c r="N47" s="143"/>
      <c r="O47" s="143"/>
    </row>
    <row r="48" spans="1:15" ht="15" customHeight="1">
      <c r="A48" s="332" t="s">
        <v>237</v>
      </c>
      <c r="B48" s="220"/>
      <c r="C48" s="220"/>
      <c r="D48" s="220"/>
      <c r="E48" s="220"/>
      <c r="F48" s="220"/>
      <c r="G48" s="220"/>
      <c r="H48" s="221"/>
      <c r="I48" s="1">
        <v>152</v>
      </c>
      <c r="J48" s="144">
        <f>J44-J47</f>
        <v>31160426</v>
      </c>
      <c r="K48" s="144">
        <f>K44-K47</f>
        <v>13505211</v>
      </c>
      <c r="L48" s="144">
        <f>L44-L47</f>
        <v>17560537</v>
      </c>
      <c r="M48" s="337">
        <f>M44-M47</f>
        <v>6125868</v>
      </c>
      <c r="N48" s="143"/>
      <c r="O48" s="143"/>
    </row>
    <row r="49" spans="1:15" ht="15" customHeight="1">
      <c r="A49" s="336" t="s">
        <v>192</v>
      </c>
      <c r="B49" s="228"/>
      <c r="C49" s="228"/>
      <c r="D49" s="228"/>
      <c r="E49" s="228"/>
      <c r="F49" s="228"/>
      <c r="G49" s="228"/>
      <c r="H49" s="229"/>
      <c r="I49" s="1">
        <v>153</v>
      </c>
      <c r="J49" s="144">
        <f>IF(J48&gt;0,J48,0)</f>
        <v>31160426</v>
      </c>
      <c r="K49" s="144">
        <f>IF(K48&gt;0,K48,0)</f>
        <v>13505211</v>
      </c>
      <c r="L49" s="144">
        <f>IF(L48&gt;0,L48,0)</f>
        <v>17560537</v>
      </c>
      <c r="M49" s="337">
        <f>IF(M48&gt;0,M48,0)</f>
        <v>6125868</v>
      </c>
      <c r="N49" s="143"/>
      <c r="O49" s="143"/>
    </row>
    <row r="50" spans="1:15" ht="15" customHeight="1" thickBot="1">
      <c r="A50" s="338" t="s">
        <v>220</v>
      </c>
      <c r="B50" s="339"/>
      <c r="C50" s="339"/>
      <c r="D50" s="339"/>
      <c r="E50" s="339"/>
      <c r="F50" s="339"/>
      <c r="G50" s="339"/>
      <c r="H50" s="340"/>
      <c r="I50" s="341">
        <v>154</v>
      </c>
      <c r="J50" s="342">
        <f>IF(J48&lt;0,-J48,0)</f>
        <v>0</v>
      </c>
      <c r="K50" s="342">
        <f>IF(K48&lt;0,-K48,0)</f>
        <v>0</v>
      </c>
      <c r="L50" s="342">
        <f>IF(L48&lt;0,-L48,0)</f>
        <v>0</v>
      </c>
      <c r="M50" s="343">
        <f>IF(M48&lt;0,-M48,0)</f>
        <v>0</v>
      </c>
      <c r="N50" s="143"/>
      <c r="O50" s="143"/>
    </row>
    <row r="51" spans="1:15" ht="15" customHeight="1">
      <c r="A51" s="344" t="s">
        <v>312</v>
      </c>
      <c r="B51" s="345"/>
      <c r="C51" s="345"/>
      <c r="D51" s="345"/>
      <c r="E51" s="345"/>
      <c r="F51" s="345"/>
      <c r="G51" s="345"/>
      <c r="H51" s="345"/>
      <c r="I51" s="345"/>
      <c r="J51" s="345"/>
      <c r="K51" s="345"/>
      <c r="L51" s="345"/>
      <c r="M51" s="346"/>
      <c r="N51" s="143"/>
      <c r="O51" s="143"/>
    </row>
    <row r="52" spans="1:15" ht="15" customHeight="1">
      <c r="A52" s="330" t="s">
        <v>187</v>
      </c>
      <c r="B52" s="213"/>
      <c r="C52" s="213"/>
      <c r="D52" s="213"/>
      <c r="E52" s="213"/>
      <c r="F52" s="213"/>
      <c r="G52" s="213"/>
      <c r="H52" s="213"/>
      <c r="I52" s="50"/>
      <c r="J52" s="50"/>
      <c r="K52" s="50"/>
      <c r="L52" s="50"/>
      <c r="M52" s="347"/>
      <c r="N52" s="143"/>
      <c r="O52" s="143"/>
    </row>
    <row r="53" spans="1:15" ht="15" customHeight="1">
      <c r="A53" s="348" t="s">
        <v>234</v>
      </c>
      <c r="B53" s="250"/>
      <c r="C53" s="250"/>
      <c r="D53" s="250"/>
      <c r="E53" s="250"/>
      <c r="F53" s="250"/>
      <c r="G53" s="250"/>
      <c r="H53" s="251"/>
      <c r="I53" s="1">
        <v>155</v>
      </c>
      <c r="J53" s="7">
        <v>31160426</v>
      </c>
      <c r="K53" s="7">
        <v>13505211</v>
      </c>
      <c r="L53" s="7">
        <v>17560537</v>
      </c>
      <c r="M53" s="333">
        <v>6125868</v>
      </c>
      <c r="N53" s="143"/>
      <c r="O53" s="143"/>
    </row>
    <row r="54" spans="1:15" ht="15" customHeight="1" thickBot="1">
      <c r="A54" s="349" t="s">
        <v>235</v>
      </c>
      <c r="B54" s="350"/>
      <c r="C54" s="350"/>
      <c r="D54" s="350"/>
      <c r="E54" s="350"/>
      <c r="F54" s="350"/>
      <c r="G54" s="350"/>
      <c r="H54" s="351"/>
      <c r="I54" s="341">
        <v>156</v>
      </c>
      <c r="J54" s="352"/>
      <c r="K54" s="352"/>
      <c r="L54" s="352">
        <v>0</v>
      </c>
      <c r="M54" s="353"/>
      <c r="N54" s="143"/>
      <c r="O54" s="143"/>
    </row>
    <row r="55" spans="1:15" ht="15" customHeight="1">
      <c r="A55" s="344" t="s">
        <v>189</v>
      </c>
      <c r="B55" s="345"/>
      <c r="C55" s="345"/>
      <c r="D55" s="345"/>
      <c r="E55" s="345"/>
      <c r="F55" s="345"/>
      <c r="G55" s="345"/>
      <c r="H55" s="345"/>
      <c r="I55" s="345"/>
      <c r="J55" s="345"/>
      <c r="K55" s="345"/>
      <c r="L55" s="345"/>
      <c r="M55" s="346"/>
      <c r="N55" s="143"/>
      <c r="O55" s="143"/>
    </row>
    <row r="56" spans="1:15" ht="15" customHeight="1">
      <c r="A56" s="330" t="s">
        <v>204</v>
      </c>
      <c r="B56" s="213"/>
      <c r="C56" s="213"/>
      <c r="D56" s="213"/>
      <c r="E56" s="213"/>
      <c r="F56" s="213"/>
      <c r="G56" s="213"/>
      <c r="H56" s="230"/>
      <c r="I56" s="9">
        <v>157</v>
      </c>
      <c r="J56" s="6">
        <v>31160426</v>
      </c>
      <c r="K56" s="6">
        <v>13505211</v>
      </c>
      <c r="L56" s="6">
        <v>17560537</v>
      </c>
      <c r="M56" s="354">
        <v>6125868</v>
      </c>
      <c r="N56" s="143"/>
      <c r="O56" s="143"/>
    </row>
    <row r="57" spans="1:15" ht="15" customHeight="1">
      <c r="A57" s="332" t="s">
        <v>221</v>
      </c>
      <c r="B57" s="220"/>
      <c r="C57" s="220"/>
      <c r="D57" s="220"/>
      <c r="E57" s="220"/>
      <c r="F57" s="220"/>
      <c r="G57" s="220"/>
      <c r="H57" s="221"/>
      <c r="I57" s="1">
        <v>158</v>
      </c>
      <c r="J57" s="48">
        <v>730614</v>
      </c>
      <c r="K57" s="48">
        <f>SUM(K58:K64)</f>
        <v>243538</v>
      </c>
      <c r="L57" s="48">
        <f>SUM(L58:L64)</f>
        <v>730614</v>
      </c>
      <c r="M57" s="334">
        <f>SUM(M58:M64)</f>
        <v>243538</v>
      </c>
      <c r="N57" s="143"/>
      <c r="O57" s="143"/>
    </row>
    <row r="58" spans="1:15" ht="15" customHeight="1">
      <c r="A58" s="332" t="s">
        <v>228</v>
      </c>
      <c r="B58" s="220"/>
      <c r="C58" s="220"/>
      <c r="D58" s="220"/>
      <c r="E58" s="220"/>
      <c r="F58" s="220"/>
      <c r="G58" s="220"/>
      <c r="H58" s="221"/>
      <c r="I58" s="1">
        <v>159</v>
      </c>
      <c r="J58" s="7"/>
      <c r="K58" s="7"/>
      <c r="L58" s="7"/>
      <c r="M58" s="333">
        <v>0</v>
      </c>
      <c r="N58" s="143"/>
      <c r="O58" s="143"/>
    </row>
    <row r="59" spans="1:15" ht="28.5" customHeight="1">
      <c r="A59" s="332" t="s">
        <v>229</v>
      </c>
      <c r="B59" s="220"/>
      <c r="C59" s="220"/>
      <c r="D59" s="220"/>
      <c r="E59" s="220"/>
      <c r="F59" s="220"/>
      <c r="G59" s="220"/>
      <c r="H59" s="221"/>
      <c r="I59" s="1">
        <v>160</v>
      </c>
      <c r="J59" s="7">
        <v>730614</v>
      </c>
      <c r="K59" s="7">
        <v>243538</v>
      </c>
      <c r="L59" s="7">
        <v>730614</v>
      </c>
      <c r="M59" s="333">
        <v>243538</v>
      </c>
      <c r="N59" s="143"/>
      <c r="O59" s="143"/>
    </row>
    <row r="60" spans="1:15" ht="28.5" customHeight="1">
      <c r="A60" s="332" t="s">
        <v>45</v>
      </c>
      <c r="B60" s="220"/>
      <c r="C60" s="220"/>
      <c r="D60" s="220"/>
      <c r="E60" s="220"/>
      <c r="F60" s="220"/>
      <c r="G60" s="220"/>
      <c r="H60" s="221"/>
      <c r="I60" s="1">
        <v>161</v>
      </c>
      <c r="J60" s="7"/>
      <c r="K60" s="7"/>
      <c r="L60" s="7"/>
      <c r="M60" s="333">
        <v>0</v>
      </c>
      <c r="N60" s="143"/>
      <c r="O60" s="143"/>
    </row>
    <row r="61" spans="1:15" ht="15" customHeight="1">
      <c r="A61" s="332" t="s">
        <v>230</v>
      </c>
      <c r="B61" s="220"/>
      <c r="C61" s="220"/>
      <c r="D61" s="220"/>
      <c r="E61" s="220"/>
      <c r="F61" s="220"/>
      <c r="G61" s="220"/>
      <c r="H61" s="221"/>
      <c r="I61" s="1">
        <v>162</v>
      </c>
      <c r="J61" s="7"/>
      <c r="K61" s="7"/>
      <c r="L61" s="7"/>
      <c r="M61" s="333">
        <v>0</v>
      </c>
      <c r="N61" s="143"/>
      <c r="O61" s="143"/>
    </row>
    <row r="62" spans="1:15" ht="15" customHeight="1">
      <c r="A62" s="332" t="s">
        <v>231</v>
      </c>
      <c r="B62" s="220"/>
      <c r="C62" s="220"/>
      <c r="D62" s="220"/>
      <c r="E62" s="220"/>
      <c r="F62" s="220"/>
      <c r="G62" s="220"/>
      <c r="H62" s="221"/>
      <c r="I62" s="1">
        <v>163</v>
      </c>
      <c r="J62" s="7"/>
      <c r="K62" s="7"/>
      <c r="L62" s="7"/>
      <c r="M62" s="333">
        <v>0</v>
      </c>
      <c r="N62" s="143"/>
      <c r="O62" s="143"/>
    </row>
    <row r="63" spans="1:15" ht="15" customHeight="1">
      <c r="A63" s="332" t="s">
        <v>232</v>
      </c>
      <c r="B63" s="220"/>
      <c r="C63" s="220"/>
      <c r="D63" s="220"/>
      <c r="E63" s="220"/>
      <c r="F63" s="220"/>
      <c r="G63" s="220"/>
      <c r="H63" s="221"/>
      <c r="I63" s="1">
        <v>164</v>
      </c>
      <c r="J63" s="7"/>
      <c r="K63" s="7"/>
      <c r="L63" s="7"/>
      <c r="M63" s="333">
        <v>0</v>
      </c>
      <c r="N63" s="143"/>
      <c r="O63" s="143"/>
    </row>
    <row r="64" spans="1:15" ht="15" customHeight="1">
      <c r="A64" s="332" t="s">
        <v>233</v>
      </c>
      <c r="B64" s="220"/>
      <c r="C64" s="220"/>
      <c r="D64" s="220"/>
      <c r="E64" s="220"/>
      <c r="F64" s="220"/>
      <c r="G64" s="220"/>
      <c r="H64" s="221"/>
      <c r="I64" s="1">
        <v>165</v>
      </c>
      <c r="J64" s="7"/>
      <c r="K64" s="7"/>
      <c r="L64" s="7"/>
      <c r="M64" s="333">
        <v>0</v>
      </c>
      <c r="N64" s="143"/>
      <c r="O64" s="143"/>
    </row>
    <row r="65" spans="1:15" ht="15" customHeight="1">
      <c r="A65" s="332" t="s">
        <v>222</v>
      </c>
      <c r="B65" s="220"/>
      <c r="C65" s="220"/>
      <c r="D65" s="220"/>
      <c r="E65" s="220"/>
      <c r="F65" s="220"/>
      <c r="G65" s="220"/>
      <c r="H65" s="221"/>
      <c r="I65" s="1">
        <v>166</v>
      </c>
      <c r="J65" s="7"/>
      <c r="K65" s="7"/>
      <c r="L65" s="7"/>
      <c r="M65" s="333">
        <v>0</v>
      </c>
      <c r="N65" s="143"/>
      <c r="O65" s="143"/>
    </row>
    <row r="66" spans="1:15" ht="29.25" customHeight="1">
      <c r="A66" s="332" t="s">
        <v>193</v>
      </c>
      <c r="B66" s="220"/>
      <c r="C66" s="220"/>
      <c r="D66" s="220"/>
      <c r="E66" s="220"/>
      <c r="F66" s="220"/>
      <c r="G66" s="220"/>
      <c r="H66" s="221"/>
      <c r="I66" s="1">
        <v>167</v>
      </c>
      <c r="J66" s="48">
        <f>J57-J65</f>
        <v>730614</v>
      </c>
      <c r="K66" s="48">
        <f>K57-K65</f>
        <v>243538</v>
      </c>
      <c r="L66" s="48">
        <f>L57-L65</f>
        <v>730614</v>
      </c>
      <c r="M66" s="334">
        <f>M57-M65</f>
        <v>243538</v>
      </c>
      <c r="N66" s="143"/>
      <c r="O66" s="143"/>
    </row>
    <row r="67" spans="1:15" ht="15" customHeight="1" thickBot="1">
      <c r="A67" s="355" t="s">
        <v>194</v>
      </c>
      <c r="B67" s="356"/>
      <c r="C67" s="356"/>
      <c r="D67" s="356"/>
      <c r="E67" s="356"/>
      <c r="F67" s="356"/>
      <c r="G67" s="356"/>
      <c r="H67" s="357"/>
      <c r="I67" s="341">
        <v>168</v>
      </c>
      <c r="J67" s="358">
        <f>J56+J66</f>
        <v>31891040</v>
      </c>
      <c r="K67" s="358">
        <f>K56+K66</f>
        <v>13748749</v>
      </c>
      <c r="L67" s="358">
        <f>L56+L66</f>
        <v>18291151</v>
      </c>
      <c r="M67" s="359">
        <f>M56+M66</f>
        <v>6369406</v>
      </c>
      <c r="N67" s="143"/>
      <c r="O67" s="143"/>
    </row>
    <row r="68" spans="1:15" ht="15" customHeight="1">
      <c r="A68" s="360" t="s">
        <v>313</v>
      </c>
      <c r="B68" s="361"/>
      <c r="C68" s="361"/>
      <c r="D68" s="361"/>
      <c r="E68" s="361"/>
      <c r="F68" s="361"/>
      <c r="G68" s="361"/>
      <c r="H68" s="361"/>
      <c r="I68" s="361"/>
      <c r="J68" s="361"/>
      <c r="K68" s="361"/>
      <c r="L68" s="361"/>
      <c r="M68" s="362"/>
      <c r="N68" s="143"/>
      <c r="O68" s="143"/>
    </row>
    <row r="69" spans="1:15" ht="15" customHeight="1">
      <c r="A69" s="363" t="s">
        <v>188</v>
      </c>
      <c r="B69" s="249"/>
      <c r="C69" s="249"/>
      <c r="D69" s="249"/>
      <c r="E69" s="249"/>
      <c r="F69" s="249"/>
      <c r="G69" s="249"/>
      <c r="H69" s="249"/>
      <c r="I69" s="249"/>
      <c r="J69" s="249"/>
      <c r="K69" s="249"/>
      <c r="L69" s="249"/>
      <c r="M69" s="364"/>
      <c r="N69" s="143"/>
      <c r="O69" s="143"/>
    </row>
    <row r="70" spans="1:15" ht="15" customHeight="1">
      <c r="A70" s="348" t="s">
        <v>234</v>
      </c>
      <c r="B70" s="250"/>
      <c r="C70" s="250"/>
      <c r="D70" s="250"/>
      <c r="E70" s="250"/>
      <c r="F70" s="250"/>
      <c r="G70" s="250"/>
      <c r="H70" s="251"/>
      <c r="I70" s="1">
        <v>169</v>
      </c>
      <c r="J70" s="7">
        <v>31891040</v>
      </c>
      <c r="K70" s="7">
        <v>13748749</v>
      </c>
      <c r="L70" s="7">
        <v>18291151</v>
      </c>
      <c r="M70" s="333">
        <v>6369406</v>
      </c>
      <c r="N70" s="143"/>
      <c r="O70" s="143"/>
    </row>
    <row r="71" spans="1:15" ht="15" customHeight="1" thickBot="1">
      <c r="A71" s="349" t="s">
        <v>235</v>
      </c>
      <c r="B71" s="350"/>
      <c r="C71" s="350"/>
      <c r="D71" s="350"/>
      <c r="E71" s="350"/>
      <c r="F71" s="350"/>
      <c r="G71" s="350"/>
      <c r="H71" s="351"/>
      <c r="I71" s="341">
        <v>170</v>
      </c>
      <c r="J71" s="352"/>
      <c r="K71" s="352"/>
      <c r="L71" s="352"/>
      <c r="M71" s="353"/>
      <c r="N71" s="143"/>
      <c r="O71" s="143"/>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A1:IV65536"/>
  </dataValidations>
  <printOptions/>
  <pageMargins left="0.7480314960629921" right="0.5511811023622047" top="0.984251968503937" bottom="0.984251968503937" header="0.5118110236220472" footer="0.5118110236220472"/>
  <pageSetup fitToHeight="0" fitToWidth="1" horizontalDpi="600" verticalDpi="600" orientation="portrait" paperSize="9" scale="7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M52"/>
  <sheetViews>
    <sheetView view="pageBreakPreview" zoomScale="110" zoomScaleSheetLayoutView="110" zoomScalePageLayoutView="0" workbookViewId="0" topLeftCell="A28">
      <selection activeCell="A45" sqref="A45:IV46"/>
    </sheetView>
  </sheetViews>
  <sheetFormatPr defaultColWidth="9.140625" defaultRowHeight="12.75"/>
  <cols>
    <col min="1" max="9" width="9.140625" style="47" customWidth="1"/>
    <col min="10" max="10" width="11.8515625" style="47" customWidth="1"/>
    <col min="11" max="11" width="12.00390625" style="47" customWidth="1"/>
    <col min="12" max="12" width="10.28125" style="47" bestFit="1" customWidth="1"/>
    <col min="13" max="16384" width="9.140625" style="47" customWidth="1"/>
  </cols>
  <sheetData>
    <row r="1" spans="1:11" ht="12.75" customHeight="1">
      <c r="A1" s="260" t="s">
        <v>164</v>
      </c>
      <c r="B1" s="260"/>
      <c r="C1" s="260"/>
      <c r="D1" s="260"/>
      <c r="E1" s="260"/>
      <c r="F1" s="260"/>
      <c r="G1" s="260"/>
      <c r="H1" s="260"/>
      <c r="I1" s="260"/>
      <c r="J1" s="260"/>
      <c r="K1" s="260"/>
    </row>
    <row r="2" spans="1:11" ht="12.75" customHeight="1">
      <c r="A2" s="261" t="s">
        <v>363</v>
      </c>
      <c r="B2" s="261"/>
      <c r="C2" s="261"/>
      <c r="D2" s="261"/>
      <c r="E2" s="261"/>
      <c r="F2" s="261"/>
      <c r="G2" s="261"/>
      <c r="H2" s="261"/>
      <c r="I2" s="261"/>
      <c r="J2" s="261"/>
      <c r="K2" s="261"/>
    </row>
    <row r="3" spans="1:11" ht="12.75">
      <c r="A3" s="257" t="s">
        <v>362</v>
      </c>
      <c r="B3" s="258"/>
      <c r="C3" s="258"/>
      <c r="D3" s="258"/>
      <c r="E3" s="258"/>
      <c r="F3" s="258"/>
      <c r="G3" s="258"/>
      <c r="H3" s="258"/>
      <c r="I3" s="258"/>
      <c r="J3" s="258"/>
      <c r="K3" s="259"/>
    </row>
    <row r="4" spans="1:11" ht="21.75">
      <c r="A4" s="262" t="s">
        <v>59</v>
      </c>
      <c r="B4" s="262"/>
      <c r="C4" s="262"/>
      <c r="D4" s="262"/>
      <c r="E4" s="262"/>
      <c r="F4" s="262"/>
      <c r="G4" s="262"/>
      <c r="H4" s="262"/>
      <c r="I4" s="60" t="s">
        <v>279</v>
      </c>
      <c r="J4" s="61" t="s">
        <v>318</v>
      </c>
      <c r="K4" s="61" t="s">
        <v>319</v>
      </c>
    </row>
    <row r="5" spans="1:11" ht="12.75">
      <c r="A5" s="256">
        <v>1</v>
      </c>
      <c r="B5" s="256"/>
      <c r="C5" s="256"/>
      <c r="D5" s="256"/>
      <c r="E5" s="256"/>
      <c r="F5" s="256"/>
      <c r="G5" s="256"/>
      <c r="H5" s="256"/>
      <c r="I5" s="62">
        <v>2</v>
      </c>
      <c r="J5" s="63" t="s">
        <v>283</v>
      </c>
      <c r="K5" s="63" t="s">
        <v>284</v>
      </c>
    </row>
    <row r="6" spans="1:11" ht="15" customHeight="1">
      <c r="A6" s="208" t="s">
        <v>156</v>
      </c>
      <c r="B6" s="209"/>
      <c r="C6" s="209"/>
      <c r="D6" s="209"/>
      <c r="E6" s="209"/>
      <c r="F6" s="209"/>
      <c r="G6" s="209"/>
      <c r="H6" s="209"/>
      <c r="I6" s="254"/>
      <c r="J6" s="254"/>
      <c r="K6" s="255"/>
    </row>
    <row r="7" spans="1:11" ht="15" customHeight="1">
      <c r="A7" s="216" t="s">
        <v>40</v>
      </c>
      <c r="B7" s="217"/>
      <c r="C7" s="217"/>
      <c r="D7" s="217"/>
      <c r="E7" s="217"/>
      <c r="F7" s="217"/>
      <c r="G7" s="217"/>
      <c r="H7" s="217"/>
      <c r="I7" s="1">
        <v>1</v>
      </c>
      <c r="J7" s="7">
        <v>45091944</v>
      </c>
      <c r="K7" s="7">
        <f>RDG!L45</f>
        <v>20237003</v>
      </c>
    </row>
    <row r="8" spans="1:11" ht="15" customHeight="1">
      <c r="A8" s="216" t="s">
        <v>41</v>
      </c>
      <c r="B8" s="217"/>
      <c r="C8" s="217"/>
      <c r="D8" s="217"/>
      <c r="E8" s="217"/>
      <c r="F8" s="217"/>
      <c r="G8" s="217"/>
      <c r="H8" s="217"/>
      <c r="I8" s="1">
        <v>2</v>
      </c>
      <c r="J8" s="7">
        <v>33896703</v>
      </c>
      <c r="K8" s="7">
        <f>RDG!L20</f>
        <v>25617009</v>
      </c>
    </row>
    <row r="9" spans="1:11" ht="15" customHeight="1">
      <c r="A9" s="216" t="s">
        <v>42</v>
      </c>
      <c r="B9" s="217"/>
      <c r="C9" s="217"/>
      <c r="D9" s="217"/>
      <c r="E9" s="217"/>
      <c r="F9" s="217"/>
      <c r="G9" s="217"/>
      <c r="H9" s="217"/>
      <c r="I9" s="1">
        <v>3</v>
      </c>
      <c r="J9" s="7">
        <v>13013673</v>
      </c>
      <c r="K9" s="7"/>
    </row>
    <row r="10" spans="1:11" ht="15" customHeight="1">
      <c r="A10" s="216" t="s">
        <v>43</v>
      </c>
      <c r="B10" s="217"/>
      <c r="C10" s="217"/>
      <c r="D10" s="217"/>
      <c r="E10" s="217"/>
      <c r="F10" s="217"/>
      <c r="G10" s="217"/>
      <c r="H10" s="217"/>
      <c r="I10" s="1">
        <v>4</v>
      </c>
      <c r="J10" s="7"/>
      <c r="K10" s="7"/>
    </row>
    <row r="11" spans="1:11" ht="15" customHeight="1">
      <c r="A11" s="216" t="s">
        <v>44</v>
      </c>
      <c r="B11" s="217"/>
      <c r="C11" s="217"/>
      <c r="D11" s="217"/>
      <c r="E11" s="217"/>
      <c r="F11" s="217"/>
      <c r="G11" s="217"/>
      <c r="H11" s="217"/>
      <c r="I11" s="1">
        <v>5</v>
      </c>
      <c r="J11" s="7"/>
      <c r="K11" s="7">
        <v>12307563</v>
      </c>
    </row>
    <row r="12" spans="1:11" ht="15" customHeight="1">
      <c r="A12" s="216" t="s">
        <v>51</v>
      </c>
      <c r="B12" s="217"/>
      <c r="C12" s="217"/>
      <c r="D12" s="217"/>
      <c r="E12" s="217"/>
      <c r="F12" s="217"/>
      <c r="G12" s="217"/>
      <c r="H12" s="217"/>
      <c r="I12" s="1">
        <v>6</v>
      </c>
      <c r="J12" s="7"/>
      <c r="K12" s="7">
        <v>14487669</v>
      </c>
    </row>
    <row r="13" spans="1:11" ht="15" customHeight="1">
      <c r="A13" s="219" t="s">
        <v>157</v>
      </c>
      <c r="B13" s="220"/>
      <c r="C13" s="220"/>
      <c r="D13" s="220"/>
      <c r="E13" s="220"/>
      <c r="F13" s="220"/>
      <c r="G13" s="220"/>
      <c r="H13" s="220"/>
      <c r="I13" s="1">
        <v>7</v>
      </c>
      <c r="J13" s="48">
        <f>SUM(J7:J12)</f>
        <v>92002320</v>
      </c>
      <c r="K13" s="48">
        <f>SUM(K7:K12)</f>
        <v>72649244</v>
      </c>
    </row>
    <row r="14" spans="1:11" ht="15" customHeight="1">
      <c r="A14" s="216" t="s">
        <v>52</v>
      </c>
      <c r="B14" s="217"/>
      <c r="C14" s="217"/>
      <c r="D14" s="217"/>
      <c r="E14" s="217"/>
      <c r="F14" s="217"/>
      <c r="G14" s="217"/>
      <c r="H14" s="217"/>
      <c r="I14" s="1">
        <v>8</v>
      </c>
      <c r="J14" s="7"/>
      <c r="K14" s="7">
        <v>21650448</v>
      </c>
    </row>
    <row r="15" spans="1:11" ht="15" customHeight="1">
      <c r="A15" s="216" t="s">
        <v>53</v>
      </c>
      <c r="B15" s="217"/>
      <c r="C15" s="217"/>
      <c r="D15" s="217"/>
      <c r="E15" s="217"/>
      <c r="F15" s="217"/>
      <c r="G15" s="217"/>
      <c r="H15" s="217"/>
      <c r="I15" s="1">
        <v>9</v>
      </c>
      <c r="J15" s="7">
        <v>7618906</v>
      </c>
      <c r="K15" s="7">
        <v>1252004</v>
      </c>
    </row>
    <row r="16" spans="1:11" ht="15" customHeight="1">
      <c r="A16" s="216" t="s">
        <v>54</v>
      </c>
      <c r="B16" s="217"/>
      <c r="C16" s="217"/>
      <c r="D16" s="217"/>
      <c r="E16" s="217"/>
      <c r="F16" s="217"/>
      <c r="G16" s="217"/>
      <c r="H16" s="217"/>
      <c r="I16" s="1">
        <v>10</v>
      </c>
      <c r="J16" s="7">
        <v>3093172</v>
      </c>
      <c r="K16" s="7"/>
    </row>
    <row r="17" spans="1:11" ht="15" customHeight="1">
      <c r="A17" s="216" t="s">
        <v>55</v>
      </c>
      <c r="B17" s="217"/>
      <c r="C17" s="217"/>
      <c r="D17" s="217"/>
      <c r="E17" s="217"/>
      <c r="F17" s="217"/>
      <c r="G17" s="217"/>
      <c r="H17" s="217"/>
      <c r="I17" s="1">
        <v>11</v>
      </c>
      <c r="J17" s="7">
        <v>8802005</v>
      </c>
      <c r="K17" s="7"/>
    </row>
    <row r="18" spans="1:11" ht="15" customHeight="1">
      <c r="A18" s="219" t="s">
        <v>158</v>
      </c>
      <c r="B18" s="220"/>
      <c r="C18" s="220"/>
      <c r="D18" s="220"/>
      <c r="E18" s="220"/>
      <c r="F18" s="220"/>
      <c r="G18" s="220"/>
      <c r="H18" s="220"/>
      <c r="I18" s="1">
        <v>12</v>
      </c>
      <c r="J18" s="140">
        <f>SUM(J14:J17)</f>
        <v>19514083</v>
      </c>
      <c r="K18" s="140">
        <f>SUM(K14:K17)</f>
        <v>22902452</v>
      </c>
    </row>
    <row r="19" spans="1:11" ht="30" customHeight="1">
      <c r="A19" s="219" t="s">
        <v>36</v>
      </c>
      <c r="B19" s="220"/>
      <c r="C19" s="220"/>
      <c r="D19" s="220"/>
      <c r="E19" s="220"/>
      <c r="F19" s="220"/>
      <c r="G19" s="220"/>
      <c r="H19" s="220"/>
      <c r="I19" s="1">
        <v>13</v>
      </c>
      <c r="J19" s="140">
        <f>IF(J13&gt;J18,J13-J18,0)</f>
        <v>72488237</v>
      </c>
      <c r="K19" s="140">
        <f>IF(K13&gt;K18,K13-K18,0)</f>
        <v>49746792</v>
      </c>
    </row>
    <row r="20" spans="1:11" ht="30" customHeight="1">
      <c r="A20" s="219" t="s">
        <v>37</v>
      </c>
      <c r="B20" s="220"/>
      <c r="C20" s="220"/>
      <c r="D20" s="220"/>
      <c r="E20" s="220"/>
      <c r="F20" s="220"/>
      <c r="G20" s="220"/>
      <c r="H20" s="220"/>
      <c r="I20" s="1">
        <v>14</v>
      </c>
      <c r="J20" s="140">
        <f>IF(J18&gt;J13,J18-J13,0)</f>
        <v>0</v>
      </c>
      <c r="K20" s="140">
        <f>IF(K18&gt;K13,K18-K13,0)</f>
        <v>0</v>
      </c>
    </row>
    <row r="21" spans="1:11" ht="15" customHeight="1">
      <c r="A21" s="208" t="s">
        <v>159</v>
      </c>
      <c r="B21" s="209"/>
      <c r="C21" s="209"/>
      <c r="D21" s="209"/>
      <c r="E21" s="209"/>
      <c r="F21" s="209"/>
      <c r="G21" s="209"/>
      <c r="H21" s="209"/>
      <c r="I21" s="254"/>
      <c r="J21" s="254"/>
      <c r="K21" s="255"/>
    </row>
    <row r="22" spans="1:11" ht="15" customHeight="1">
      <c r="A22" s="216" t="s">
        <v>178</v>
      </c>
      <c r="B22" s="217"/>
      <c r="C22" s="217"/>
      <c r="D22" s="217"/>
      <c r="E22" s="217"/>
      <c r="F22" s="217"/>
      <c r="G22" s="217"/>
      <c r="H22" s="217"/>
      <c r="I22" s="1">
        <v>15</v>
      </c>
      <c r="J22" s="7">
        <v>4931317</v>
      </c>
      <c r="K22" s="7">
        <v>677155</v>
      </c>
    </row>
    <row r="23" spans="1:11" ht="15" customHeight="1">
      <c r="A23" s="216" t="s">
        <v>179</v>
      </c>
      <c r="B23" s="217"/>
      <c r="C23" s="217"/>
      <c r="D23" s="217"/>
      <c r="E23" s="217"/>
      <c r="F23" s="217"/>
      <c r="G23" s="217"/>
      <c r="H23" s="217"/>
      <c r="I23" s="1">
        <v>16</v>
      </c>
      <c r="J23" s="7"/>
      <c r="K23" s="7"/>
    </row>
    <row r="24" spans="1:11" ht="15" customHeight="1">
      <c r="A24" s="216" t="s">
        <v>180</v>
      </c>
      <c r="B24" s="217"/>
      <c r="C24" s="217"/>
      <c r="D24" s="217"/>
      <c r="E24" s="217"/>
      <c r="F24" s="217"/>
      <c r="G24" s="217"/>
      <c r="H24" s="217"/>
      <c r="I24" s="1">
        <v>17</v>
      </c>
      <c r="J24" s="7">
        <v>3462269</v>
      </c>
      <c r="K24" s="7">
        <v>2279185</v>
      </c>
    </row>
    <row r="25" spans="1:11" ht="15" customHeight="1">
      <c r="A25" s="216" t="s">
        <v>181</v>
      </c>
      <c r="B25" s="217"/>
      <c r="C25" s="217"/>
      <c r="D25" s="217"/>
      <c r="E25" s="217"/>
      <c r="F25" s="217"/>
      <c r="G25" s="217"/>
      <c r="H25" s="217"/>
      <c r="I25" s="1">
        <v>18</v>
      </c>
      <c r="J25" s="7"/>
      <c r="K25" s="7"/>
    </row>
    <row r="26" spans="1:11" ht="15" customHeight="1">
      <c r="A26" s="216" t="s">
        <v>182</v>
      </c>
      <c r="B26" s="217"/>
      <c r="C26" s="217"/>
      <c r="D26" s="217"/>
      <c r="E26" s="217"/>
      <c r="F26" s="217"/>
      <c r="G26" s="217"/>
      <c r="H26" s="217"/>
      <c r="I26" s="1">
        <v>19</v>
      </c>
      <c r="J26" s="7"/>
      <c r="K26" s="7">
        <v>1044237179</v>
      </c>
    </row>
    <row r="27" spans="1:11" ht="15" customHeight="1">
      <c r="A27" s="219" t="s">
        <v>168</v>
      </c>
      <c r="B27" s="220"/>
      <c r="C27" s="220"/>
      <c r="D27" s="220"/>
      <c r="E27" s="220"/>
      <c r="F27" s="220"/>
      <c r="G27" s="220"/>
      <c r="H27" s="220"/>
      <c r="I27" s="1">
        <v>20</v>
      </c>
      <c r="J27" s="48">
        <f>SUM(J22:J26)</f>
        <v>8393586</v>
      </c>
      <c r="K27" s="48">
        <f>SUM(K22:K26)</f>
        <v>1047193519</v>
      </c>
    </row>
    <row r="28" spans="1:11" ht="15" customHeight="1">
      <c r="A28" s="216" t="s">
        <v>115</v>
      </c>
      <c r="B28" s="217"/>
      <c r="C28" s="217"/>
      <c r="D28" s="217"/>
      <c r="E28" s="217"/>
      <c r="F28" s="217"/>
      <c r="G28" s="217"/>
      <c r="H28" s="217"/>
      <c r="I28" s="1">
        <v>21</v>
      </c>
      <c r="J28" s="7">
        <v>25828971</v>
      </c>
      <c r="K28" s="7">
        <v>24118494</v>
      </c>
    </row>
    <row r="29" spans="1:11" ht="15" customHeight="1">
      <c r="A29" s="216" t="s">
        <v>116</v>
      </c>
      <c r="B29" s="217"/>
      <c r="C29" s="217"/>
      <c r="D29" s="217"/>
      <c r="E29" s="217"/>
      <c r="F29" s="217"/>
      <c r="G29" s="217"/>
      <c r="H29" s="217"/>
      <c r="I29" s="1">
        <v>22</v>
      </c>
      <c r="J29" s="7">
        <v>7582668</v>
      </c>
      <c r="K29" s="7"/>
    </row>
    <row r="30" spans="1:11" ht="15" customHeight="1">
      <c r="A30" s="216" t="s">
        <v>16</v>
      </c>
      <c r="B30" s="217"/>
      <c r="C30" s="217"/>
      <c r="D30" s="217"/>
      <c r="E30" s="217"/>
      <c r="F30" s="217"/>
      <c r="G30" s="217"/>
      <c r="H30" s="217"/>
      <c r="I30" s="1">
        <v>23</v>
      </c>
      <c r="J30" s="7">
        <v>50996063</v>
      </c>
      <c r="K30" s="7">
        <v>997309276</v>
      </c>
    </row>
    <row r="31" spans="1:11" ht="15" customHeight="1">
      <c r="A31" s="219" t="s">
        <v>5</v>
      </c>
      <c r="B31" s="220"/>
      <c r="C31" s="220"/>
      <c r="D31" s="220"/>
      <c r="E31" s="220"/>
      <c r="F31" s="220"/>
      <c r="G31" s="220"/>
      <c r="H31" s="220"/>
      <c r="I31" s="1">
        <v>24</v>
      </c>
      <c r="J31" s="140">
        <f>SUM(J28:J30)</f>
        <v>84407702</v>
      </c>
      <c r="K31" s="140">
        <f>SUM(K28:K30)</f>
        <v>1021427770</v>
      </c>
    </row>
    <row r="32" spans="1:11" ht="30" customHeight="1">
      <c r="A32" s="219" t="s">
        <v>38</v>
      </c>
      <c r="B32" s="220"/>
      <c r="C32" s="220"/>
      <c r="D32" s="220"/>
      <c r="E32" s="220"/>
      <c r="F32" s="220"/>
      <c r="G32" s="220"/>
      <c r="H32" s="220"/>
      <c r="I32" s="1">
        <v>25</v>
      </c>
      <c r="J32" s="140">
        <f>IF(J27&gt;J31,J27-J31,0)</f>
        <v>0</v>
      </c>
      <c r="K32" s="140">
        <f>IF(K27&gt;K31,K27-K31,0)</f>
        <v>25765749</v>
      </c>
    </row>
    <row r="33" spans="1:11" ht="30" customHeight="1">
      <c r="A33" s="219" t="s">
        <v>39</v>
      </c>
      <c r="B33" s="220"/>
      <c r="C33" s="220"/>
      <c r="D33" s="220"/>
      <c r="E33" s="220"/>
      <c r="F33" s="220"/>
      <c r="G33" s="220"/>
      <c r="H33" s="220"/>
      <c r="I33" s="1">
        <v>26</v>
      </c>
      <c r="J33" s="140">
        <f>IF(J31&gt;J27,J31-J27,0)</f>
        <v>76014116</v>
      </c>
      <c r="K33" s="140">
        <f>IF(K31&gt;K27,K31-K27,0)</f>
        <v>0</v>
      </c>
    </row>
    <row r="34" spans="1:11" ht="15" customHeight="1">
      <c r="A34" s="208" t="s">
        <v>160</v>
      </c>
      <c r="B34" s="209"/>
      <c r="C34" s="209"/>
      <c r="D34" s="209"/>
      <c r="E34" s="209"/>
      <c r="F34" s="209"/>
      <c r="G34" s="209"/>
      <c r="H34" s="209"/>
      <c r="I34" s="254"/>
      <c r="J34" s="254"/>
      <c r="K34" s="255"/>
    </row>
    <row r="35" spans="1:11" ht="15" customHeight="1">
      <c r="A35" s="216" t="s">
        <v>174</v>
      </c>
      <c r="B35" s="217"/>
      <c r="C35" s="217"/>
      <c r="D35" s="217"/>
      <c r="E35" s="217"/>
      <c r="F35" s="217"/>
      <c r="G35" s="217"/>
      <c r="H35" s="217"/>
      <c r="I35" s="1">
        <v>27</v>
      </c>
      <c r="J35" s="7"/>
      <c r="K35" s="7">
        <v>2550</v>
      </c>
    </row>
    <row r="36" spans="1:11" ht="15" customHeight="1">
      <c r="A36" s="216" t="s">
        <v>29</v>
      </c>
      <c r="B36" s="217"/>
      <c r="C36" s="217"/>
      <c r="D36" s="217"/>
      <c r="E36" s="217"/>
      <c r="F36" s="217"/>
      <c r="G36" s="217"/>
      <c r="H36" s="217"/>
      <c r="I36" s="1">
        <v>28</v>
      </c>
      <c r="J36" s="7">
        <v>311243553</v>
      </c>
      <c r="K36" s="7">
        <v>98062009</v>
      </c>
    </row>
    <row r="37" spans="1:11" ht="15" customHeight="1">
      <c r="A37" s="216" t="s">
        <v>30</v>
      </c>
      <c r="B37" s="217"/>
      <c r="C37" s="217"/>
      <c r="D37" s="217"/>
      <c r="E37" s="217"/>
      <c r="F37" s="217"/>
      <c r="G37" s="217"/>
      <c r="H37" s="217"/>
      <c r="I37" s="1">
        <v>29</v>
      </c>
      <c r="J37" s="7">
        <v>9526618</v>
      </c>
      <c r="K37" s="7">
        <v>50862133</v>
      </c>
    </row>
    <row r="38" spans="1:11" ht="15" customHeight="1">
      <c r="A38" s="219" t="s">
        <v>68</v>
      </c>
      <c r="B38" s="220"/>
      <c r="C38" s="220"/>
      <c r="D38" s="220"/>
      <c r="E38" s="220"/>
      <c r="F38" s="220"/>
      <c r="G38" s="220"/>
      <c r="H38" s="220"/>
      <c r="I38" s="1">
        <v>30</v>
      </c>
      <c r="J38" s="48">
        <v>320770171</v>
      </c>
      <c r="K38" s="48">
        <f>SUM(K35:K37)</f>
        <v>148926692</v>
      </c>
    </row>
    <row r="39" spans="1:11" ht="15" customHeight="1">
      <c r="A39" s="216" t="s">
        <v>31</v>
      </c>
      <c r="B39" s="217"/>
      <c r="C39" s="217"/>
      <c r="D39" s="217"/>
      <c r="E39" s="217"/>
      <c r="F39" s="217"/>
      <c r="G39" s="217"/>
      <c r="H39" s="217"/>
      <c r="I39" s="1">
        <v>31</v>
      </c>
      <c r="J39" s="7">
        <v>279753212</v>
      </c>
      <c r="K39" s="7">
        <v>220783119</v>
      </c>
    </row>
    <row r="40" spans="1:11" ht="15" customHeight="1">
      <c r="A40" s="216" t="s">
        <v>32</v>
      </c>
      <c r="B40" s="217"/>
      <c r="C40" s="217"/>
      <c r="D40" s="217"/>
      <c r="E40" s="217"/>
      <c r="F40" s="217"/>
      <c r="G40" s="217"/>
      <c r="H40" s="217"/>
      <c r="I40" s="1">
        <v>32</v>
      </c>
      <c r="J40" s="7">
        <v>10057353</v>
      </c>
      <c r="K40" s="7">
        <v>12929926</v>
      </c>
    </row>
    <row r="41" spans="1:11" ht="15" customHeight="1">
      <c r="A41" s="216" t="s">
        <v>33</v>
      </c>
      <c r="B41" s="217"/>
      <c r="C41" s="217"/>
      <c r="D41" s="217"/>
      <c r="E41" s="217"/>
      <c r="F41" s="217"/>
      <c r="G41" s="217"/>
      <c r="H41" s="217"/>
      <c r="I41" s="1">
        <v>33</v>
      </c>
      <c r="J41" s="7"/>
      <c r="K41" s="7"/>
    </row>
    <row r="42" spans="1:11" ht="15" customHeight="1">
      <c r="A42" s="216" t="s">
        <v>34</v>
      </c>
      <c r="B42" s="217"/>
      <c r="C42" s="217"/>
      <c r="D42" s="217"/>
      <c r="E42" s="217"/>
      <c r="F42" s="217"/>
      <c r="G42" s="217"/>
      <c r="H42" s="217"/>
      <c r="I42" s="1">
        <v>34</v>
      </c>
      <c r="J42" s="7">
        <v>1965000</v>
      </c>
      <c r="K42" s="7">
        <v>4582990</v>
      </c>
    </row>
    <row r="43" spans="1:11" ht="15" customHeight="1">
      <c r="A43" s="216" t="s">
        <v>35</v>
      </c>
      <c r="B43" s="217"/>
      <c r="C43" s="217"/>
      <c r="D43" s="217"/>
      <c r="E43" s="217"/>
      <c r="F43" s="217"/>
      <c r="G43" s="217"/>
      <c r="H43" s="217"/>
      <c r="I43" s="1">
        <v>35</v>
      </c>
      <c r="J43" s="7">
        <v>6572149</v>
      </c>
      <c r="K43" s="7">
        <v>3436586</v>
      </c>
    </row>
    <row r="44" spans="1:11" ht="15" customHeight="1">
      <c r="A44" s="219" t="s">
        <v>69</v>
      </c>
      <c r="B44" s="220"/>
      <c r="C44" s="220"/>
      <c r="D44" s="220"/>
      <c r="E44" s="220"/>
      <c r="F44" s="220"/>
      <c r="G44" s="220"/>
      <c r="H44" s="220"/>
      <c r="I44" s="1">
        <v>36</v>
      </c>
      <c r="J44" s="140">
        <v>298347714</v>
      </c>
      <c r="K44" s="140">
        <f>SUM(K39:K43)</f>
        <v>241732621</v>
      </c>
    </row>
    <row r="45" spans="1:11" ht="30" customHeight="1">
      <c r="A45" s="219" t="s">
        <v>17</v>
      </c>
      <c r="B45" s="220"/>
      <c r="C45" s="220"/>
      <c r="D45" s="220"/>
      <c r="E45" s="220"/>
      <c r="F45" s="220"/>
      <c r="G45" s="220"/>
      <c r="H45" s="220"/>
      <c r="I45" s="1">
        <v>37</v>
      </c>
      <c r="J45" s="140">
        <v>22422457</v>
      </c>
      <c r="K45" s="140">
        <f>IF(K38&gt;K44,K38-K44,0)</f>
        <v>0</v>
      </c>
    </row>
    <row r="46" spans="1:11" ht="30" customHeight="1">
      <c r="A46" s="219" t="s">
        <v>18</v>
      </c>
      <c r="B46" s="220"/>
      <c r="C46" s="220"/>
      <c r="D46" s="220"/>
      <c r="E46" s="220"/>
      <c r="F46" s="220"/>
      <c r="G46" s="220"/>
      <c r="H46" s="220"/>
      <c r="I46" s="1">
        <v>38</v>
      </c>
      <c r="J46" s="140">
        <v>0</v>
      </c>
      <c r="K46" s="140">
        <f>IF(K44&gt;K38,K44-K38,0)</f>
        <v>92805929</v>
      </c>
    </row>
    <row r="47" spans="1:11" ht="15" customHeight="1">
      <c r="A47" s="216" t="s">
        <v>70</v>
      </c>
      <c r="B47" s="217"/>
      <c r="C47" s="217"/>
      <c r="D47" s="217"/>
      <c r="E47" s="217"/>
      <c r="F47" s="217"/>
      <c r="G47" s="217"/>
      <c r="H47" s="217"/>
      <c r="I47" s="1">
        <v>39</v>
      </c>
      <c r="J47" s="140">
        <v>18896578</v>
      </c>
      <c r="K47" s="140">
        <f>IF(K19-K20+K32-K33+K45-K46&gt;0,K19-K20+K32-K33+K45-K46,0)</f>
        <v>0</v>
      </c>
    </row>
    <row r="48" spans="1:11" ht="15" customHeight="1">
      <c r="A48" s="216" t="s">
        <v>71</v>
      </c>
      <c r="B48" s="217"/>
      <c r="C48" s="217"/>
      <c r="D48" s="217"/>
      <c r="E48" s="217"/>
      <c r="F48" s="217"/>
      <c r="G48" s="217"/>
      <c r="H48" s="217"/>
      <c r="I48" s="1">
        <v>40</v>
      </c>
      <c r="J48" s="140">
        <v>0</v>
      </c>
      <c r="K48" s="140">
        <f>IF(K20-K19+K33-K32+K46-K45&gt;0,K20-K19+K33-K32+K46-K45,0)</f>
        <v>17293388</v>
      </c>
    </row>
    <row r="49" spans="1:11" ht="15" customHeight="1">
      <c r="A49" s="216" t="s">
        <v>161</v>
      </c>
      <c r="B49" s="217"/>
      <c r="C49" s="217"/>
      <c r="D49" s="217"/>
      <c r="E49" s="217"/>
      <c r="F49" s="217"/>
      <c r="G49" s="217"/>
      <c r="H49" s="217"/>
      <c r="I49" s="1">
        <v>41</v>
      </c>
      <c r="J49" s="7">
        <v>15215746</v>
      </c>
      <c r="K49" s="7">
        <f>J52</f>
        <v>34112324</v>
      </c>
    </row>
    <row r="50" spans="1:11" ht="15" customHeight="1">
      <c r="A50" s="216" t="s">
        <v>175</v>
      </c>
      <c r="B50" s="217"/>
      <c r="C50" s="217"/>
      <c r="D50" s="217"/>
      <c r="E50" s="217"/>
      <c r="F50" s="217"/>
      <c r="G50" s="217"/>
      <c r="H50" s="217"/>
      <c r="I50" s="1">
        <v>42</v>
      </c>
      <c r="J50" s="7">
        <v>18896578</v>
      </c>
      <c r="K50" s="7"/>
    </row>
    <row r="51" spans="1:11" ht="15" customHeight="1">
      <c r="A51" s="216" t="s">
        <v>176</v>
      </c>
      <c r="B51" s="217"/>
      <c r="C51" s="217"/>
      <c r="D51" s="217"/>
      <c r="E51" s="217"/>
      <c r="F51" s="217"/>
      <c r="G51" s="217"/>
      <c r="H51" s="217"/>
      <c r="I51" s="1">
        <v>43</v>
      </c>
      <c r="J51" s="7"/>
      <c r="K51" s="7">
        <f>K48</f>
        <v>17293388</v>
      </c>
    </row>
    <row r="52" spans="1:13" ht="15" customHeight="1">
      <c r="A52" s="222" t="s">
        <v>177</v>
      </c>
      <c r="B52" s="223"/>
      <c r="C52" s="223"/>
      <c r="D52" s="223"/>
      <c r="E52" s="223"/>
      <c r="F52" s="223"/>
      <c r="G52" s="223"/>
      <c r="H52" s="223"/>
      <c r="I52" s="4">
        <v>44</v>
      </c>
      <c r="J52" s="141">
        <f>J49+J50</f>
        <v>34112324</v>
      </c>
      <c r="K52" s="141">
        <f>K49+K50-K51</f>
        <v>16818936</v>
      </c>
      <c r="L52" s="143"/>
      <c r="M52" s="143"/>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3">
    <dataValidation allowBlank="1" sqref="A1:I65536 J53:J65536 J1:J6 J21 J34 K1:IV65536"/>
    <dataValidation type="whole" operator="notEqual" allowBlank="1" showInputMessage="1" showErrorMessage="1" errorTitle="Pogrešan unos" error="Mogu se unijeti samo cjelobrojne vrijednosti." sqref="J14:J17 J7:J12 J22:J26 J28:J30 J49:J51 J39:J43 J35:J37">
      <formula1>9999999998</formula1>
    </dataValidation>
    <dataValidation type="whole" operator="greaterThanOrEqual" allowBlank="1" showInputMessage="1" showErrorMessage="1" errorTitle="Pogrešan unos" error="Mogu se unijeti samo cjelobrojne pozitivne vrijednosti." sqref="J13 J18:J20 J27 J31:J33 J52 J44:J48 J38">
      <formula1>0</formula1>
    </dataValidation>
  </dataValidations>
  <printOptions/>
  <pageMargins left="0.75" right="0.75" top="1" bottom="1" header="0.5" footer="0.5"/>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M25"/>
  <sheetViews>
    <sheetView view="pageBreakPreview" zoomScale="110" zoomScaleSheetLayoutView="110" zoomScalePageLayoutView="0" workbookViewId="0" topLeftCell="A1">
      <selection activeCell="A2" sqref="A2"/>
    </sheetView>
  </sheetViews>
  <sheetFormatPr defaultColWidth="9.140625" defaultRowHeight="12.75"/>
  <cols>
    <col min="1" max="2" width="9.140625" style="70" customWidth="1"/>
    <col min="3" max="3" width="6.28125" style="70" customWidth="1"/>
    <col min="4" max="4" width="9.140625" style="70" customWidth="1"/>
    <col min="5" max="5" width="10.140625" style="70" bestFit="1" customWidth="1"/>
    <col min="6" max="6" width="3.7109375" style="70" customWidth="1"/>
    <col min="7" max="7" width="9.140625" style="70" customWidth="1"/>
    <col min="8" max="8" width="3.28125" style="70" customWidth="1"/>
    <col min="9" max="9" width="6.57421875" style="70" customWidth="1"/>
    <col min="10" max="10" width="12.00390625" style="70" customWidth="1"/>
    <col min="11" max="11" width="10.57421875" style="70" customWidth="1"/>
    <col min="12" max="12" width="11.28125" style="70" bestFit="1" customWidth="1"/>
    <col min="13" max="13" width="10.8515625" style="70" bestFit="1" customWidth="1"/>
    <col min="14" max="16384" width="9.140625" style="70" customWidth="1"/>
  </cols>
  <sheetData>
    <row r="1" spans="1:12" ht="12.75">
      <c r="A1" s="278" t="s">
        <v>281</v>
      </c>
      <c r="B1" s="279"/>
      <c r="C1" s="279"/>
      <c r="D1" s="279"/>
      <c r="E1" s="279"/>
      <c r="F1" s="279"/>
      <c r="G1" s="279"/>
      <c r="H1" s="279"/>
      <c r="I1" s="279"/>
      <c r="J1" s="279"/>
      <c r="K1" s="279"/>
      <c r="L1" s="69"/>
    </row>
    <row r="2" spans="1:12" ht="15">
      <c r="A2" s="37"/>
      <c r="B2" s="68"/>
      <c r="C2" s="263" t="s">
        <v>282</v>
      </c>
      <c r="D2" s="263"/>
      <c r="E2" s="118" t="s">
        <v>365</v>
      </c>
      <c r="F2" s="38" t="s">
        <v>250</v>
      </c>
      <c r="G2" s="264" t="s">
        <v>364</v>
      </c>
      <c r="H2" s="265"/>
      <c r="I2" s="68"/>
      <c r="J2" s="68"/>
      <c r="K2" s="68"/>
      <c r="L2" s="71"/>
    </row>
    <row r="3" spans="1:11" ht="21.75">
      <c r="A3" s="266" t="s">
        <v>59</v>
      </c>
      <c r="B3" s="266"/>
      <c r="C3" s="266"/>
      <c r="D3" s="266"/>
      <c r="E3" s="266"/>
      <c r="F3" s="266"/>
      <c r="G3" s="266"/>
      <c r="H3" s="266"/>
      <c r="I3" s="74" t="s">
        <v>305</v>
      </c>
      <c r="J3" s="75" t="s">
        <v>150</v>
      </c>
      <c r="K3" s="75" t="s">
        <v>151</v>
      </c>
    </row>
    <row r="4" spans="1:11" ht="12.75">
      <c r="A4" s="267">
        <v>1</v>
      </c>
      <c r="B4" s="267"/>
      <c r="C4" s="267"/>
      <c r="D4" s="267"/>
      <c r="E4" s="267"/>
      <c r="F4" s="267"/>
      <c r="G4" s="267"/>
      <c r="H4" s="267"/>
      <c r="I4" s="77">
        <v>2</v>
      </c>
      <c r="J4" s="76" t="s">
        <v>283</v>
      </c>
      <c r="K4" s="76" t="s">
        <v>284</v>
      </c>
    </row>
    <row r="5" spans="1:11" ht="15" customHeight="1">
      <c r="A5" s="268" t="s">
        <v>285</v>
      </c>
      <c r="B5" s="269"/>
      <c r="C5" s="269"/>
      <c r="D5" s="269"/>
      <c r="E5" s="269"/>
      <c r="F5" s="269"/>
      <c r="G5" s="269"/>
      <c r="H5" s="269"/>
      <c r="I5" s="39">
        <v>1</v>
      </c>
      <c r="J5" s="40">
        <v>60000000</v>
      </c>
      <c r="K5" s="40">
        <f>Bilanca!K70</f>
        <v>60000000</v>
      </c>
    </row>
    <row r="6" spans="1:11" ht="15" customHeight="1">
      <c r="A6" s="268" t="s">
        <v>286</v>
      </c>
      <c r="B6" s="269"/>
      <c r="C6" s="269"/>
      <c r="D6" s="269"/>
      <c r="E6" s="269"/>
      <c r="F6" s="269"/>
      <c r="G6" s="269"/>
      <c r="H6" s="269"/>
      <c r="I6" s="39">
        <v>2</v>
      </c>
      <c r="J6" s="41">
        <v>37089626</v>
      </c>
      <c r="K6" s="41">
        <f>Bilanca!K71</f>
        <v>37089626</v>
      </c>
    </row>
    <row r="7" spans="1:11" ht="15" customHeight="1">
      <c r="A7" s="268" t="s">
        <v>287</v>
      </c>
      <c r="B7" s="269"/>
      <c r="C7" s="269"/>
      <c r="D7" s="269"/>
      <c r="E7" s="269"/>
      <c r="F7" s="269"/>
      <c r="G7" s="269"/>
      <c r="H7" s="269"/>
      <c r="I7" s="39">
        <v>3</v>
      </c>
      <c r="J7" s="7">
        <v>65118854</v>
      </c>
      <c r="K7" s="41">
        <f>Bilanca!K72</f>
        <v>59040587</v>
      </c>
    </row>
    <row r="8" spans="1:11" ht="15" customHeight="1">
      <c r="A8" s="268" t="s">
        <v>288</v>
      </c>
      <c r="B8" s="269"/>
      <c r="C8" s="269"/>
      <c r="D8" s="269"/>
      <c r="E8" s="269"/>
      <c r="F8" s="269"/>
      <c r="G8" s="269"/>
      <c r="H8" s="269"/>
      <c r="I8" s="39">
        <v>4</v>
      </c>
      <c r="J8" s="7">
        <v>182643260</v>
      </c>
      <c r="K8" s="41">
        <f>Bilanca!K79</f>
        <v>215258811</v>
      </c>
    </row>
    <row r="9" spans="1:11" ht="15" customHeight="1">
      <c r="A9" s="268" t="s">
        <v>289</v>
      </c>
      <c r="B9" s="269"/>
      <c r="C9" s="269"/>
      <c r="D9" s="269"/>
      <c r="E9" s="269"/>
      <c r="F9" s="269"/>
      <c r="G9" s="269"/>
      <c r="H9" s="269"/>
      <c r="I9" s="39">
        <v>5</v>
      </c>
      <c r="J9" s="7">
        <v>40776779</v>
      </c>
      <c r="K9" s="41">
        <f>RDG!L48</f>
        <v>17560537</v>
      </c>
    </row>
    <row r="10" spans="1:11" ht="15" customHeight="1">
      <c r="A10" s="268" t="s">
        <v>290</v>
      </c>
      <c r="B10" s="269"/>
      <c r="C10" s="269"/>
      <c r="D10" s="269"/>
      <c r="E10" s="269"/>
      <c r="F10" s="269"/>
      <c r="G10" s="269"/>
      <c r="H10" s="269"/>
      <c r="I10" s="39">
        <v>6</v>
      </c>
      <c r="J10" s="7">
        <v>1327260</v>
      </c>
      <c r="K10" s="41">
        <f>Bilanca!K78</f>
        <v>596646</v>
      </c>
    </row>
    <row r="11" spans="1:11" ht="15" customHeight="1">
      <c r="A11" s="268" t="s">
        <v>291</v>
      </c>
      <c r="B11" s="269"/>
      <c r="C11" s="269"/>
      <c r="D11" s="269"/>
      <c r="E11" s="269"/>
      <c r="F11" s="269"/>
      <c r="G11" s="269"/>
      <c r="H11" s="269"/>
      <c r="I11" s="39">
        <v>7</v>
      </c>
      <c r="J11" s="7"/>
      <c r="K11" s="41"/>
    </row>
    <row r="12" spans="1:11" ht="15" customHeight="1">
      <c r="A12" s="268" t="s">
        <v>292</v>
      </c>
      <c r="B12" s="269"/>
      <c r="C12" s="269"/>
      <c r="D12" s="269"/>
      <c r="E12" s="269"/>
      <c r="F12" s="269"/>
      <c r="G12" s="269"/>
      <c r="H12" s="269"/>
      <c r="I12" s="39">
        <v>8</v>
      </c>
      <c r="J12" s="7"/>
      <c r="K12" s="41"/>
    </row>
    <row r="13" spans="1:11" ht="15" customHeight="1">
      <c r="A13" s="268" t="s">
        <v>293</v>
      </c>
      <c r="B13" s="269"/>
      <c r="C13" s="269"/>
      <c r="D13" s="269"/>
      <c r="E13" s="269"/>
      <c r="F13" s="269"/>
      <c r="G13" s="269"/>
      <c r="H13" s="269"/>
      <c r="I13" s="39">
        <v>9</v>
      </c>
      <c r="J13" s="119"/>
      <c r="K13" s="41"/>
    </row>
    <row r="14" spans="1:13" ht="15" customHeight="1">
      <c r="A14" s="270" t="s">
        <v>294</v>
      </c>
      <c r="B14" s="271"/>
      <c r="C14" s="271"/>
      <c r="D14" s="271"/>
      <c r="E14" s="271"/>
      <c r="F14" s="271"/>
      <c r="G14" s="271"/>
      <c r="H14" s="271"/>
      <c r="I14" s="39">
        <v>10</v>
      </c>
      <c r="J14" s="120">
        <f>SUM(J5:J13)</f>
        <v>386955779</v>
      </c>
      <c r="K14" s="72">
        <f>SUM(K5:K13)</f>
        <v>389546207</v>
      </c>
      <c r="L14" s="142"/>
      <c r="M14" s="142"/>
    </row>
    <row r="15" spans="1:11" ht="15" customHeight="1">
      <c r="A15" s="268" t="s">
        <v>295</v>
      </c>
      <c r="B15" s="269"/>
      <c r="C15" s="269"/>
      <c r="D15" s="269"/>
      <c r="E15" s="269"/>
      <c r="F15" s="269"/>
      <c r="G15" s="269"/>
      <c r="H15" s="269"/>
      <c r="I15" s="39">
        <v>11</v>
      </c>
      <c r="J15" s="119"/>
      <c r="K15" s="41"/>
    </row>
    <row r="16" spans="1:11" ht="15" customHeight="1">
      <c r="A16" s="268" t="s">
        <v>296</v>
      </c>
      <c r="B16" s="269"/>
      <c r="C16" s="269"/>
      <c r="D16" s="269"/>
      <c r="E16" s="269"/>
      <c r="F16" s="269"/>
      <c r="G16" s="269"/>
      <c r="H16" s="269"/>
      <c r="I16" s="39">
        <v>12</v>
      </c>
      <c r="J16" s="119">
        <v>-4315165</v>
      </c>
      <c r="K16" s="41">
        <v>-2676466</v>
      </c>
    </row>
    <row r="17" spans="1:11" ht="15" customHeight="1">
      <c r="A17" s="268" t="s">
        <v>297</v>
      </c>
      <c r="B17" s="269"/>
      <c r="C17" s="269"/>
      <c r="D17" s="269"/>
      <c r="E17" s="269"/>
      <c r="F17" s="269"/>
      <c r="G17" s="269"/>
      <c r="H17" s="269"/>
      <c r="I17" s="39">
        <v>13</v>
      </c>
      <c r="J17" s="119"/>
      <c r="K17" s="41"/>
    </row>
    <row r="18" spans="1:11" ht="15" customHeight="1">
      <c r="A18" s="268" t="s">
        <v>298</v>
      </c>
      <c r="B18" s="269"/>
      <c r="C18" s="269"/>
      <c r="D18" s="269"/>
      <c r="E18" s="269"/>
      <c r="F18" s="269"/>
      <c r="G18" s="269"/>
      <c r="H18" s="269"/>
      <c r="I18" s="39">
        <v>14</v>
      </c>
      <c r="J18" s="119"/>
      <c r="K18" s="41"/>
    </row>
    <row r="19" spans="1:11" ht="15" customHeight="1">
      <c r="A19" s="268" t="s">
        <v>299</v>
      </c>
      <c r="B19" s="269"/>
      <c r="C19" s="269"/>
      <c r="D19" s="269"/>
      <c r="E19" s="269"/>
      <c r="F19" s="269"/>
      <c r="G19" s="269"/>
      <c r="H19" s="269"/>
      <c r="I19" s="39">
        <v>15</v>
      </c>
      <c r="J19" s="119"/>
      <c r="K19" s="41"/>
    </row>
    <row r="20" spans="1:11" ht="15" customHeight="1">
      <c r="A20" s="268" t="s">
        <v>300</v>
      </c>
      <c r="B20" s="269"/>
      <c r="C20" s="269"/>
      <c r="D20" s="269"/>
      <c r="E20" s="269"/>
      <c r="F20" s="269"/>
      <c r="G20" s="269"/>
      <c r="H20" s="269"/>
      <c r="I20" s="39">
        <v>16</v>
      </c>
      <c r="J20" s="119">
        <v>31383487</v>
      </c>
      <c r="K20" s="41">
        <v>5266894</v>
      </c>
    </row>
    <row r="21" spans="1:11" ht="15" customHeight="1">
      <c r="A21" s="270" t="s">
        <v>301</v>
      </c>
      <c r="B21" s="271"/>
      <c r="C21" s="271"/>
      <c r="D21" s="271"/>
      <c r="E21" s="271"/>
      <c r="F21" s="271"/>
      <c r="G21" s="271"/>
      <c r="H21" s="271"/>
      <c r="I21" s="39">
        <v>17</v>
      </c>
      <c r="J21" s="121">
        <f>J16+J20</f>
        <v>27068322</v>
      </c>
      <c r="K21" s="73">
        <v>2590428</v>
      </c>
    </row>
    <row r="22" spans="1:11" ht="15" customHeight="1">
      <c r="A22" s="280"/>
      <c r="B22" s="281"/>
      <c r="C22" s="281"/>
      <c r="D22" s="281"/>
      <c r="E22" s="281"/>
      <c r="F22" s="281"/>
      <c r="G22" s="281"/>
      <c r="H22" s="281"/>
      <c r="I22" s="282"/>
      <c r="J22" s="282"/>
      <c r="K22" s="283"/>
    </row>
    <row r="23" spans="1:11" ht="15" customHeight="1">
      <c r="A23" s="272" t="s">
        <v>302</v>
      </c>
      <c r="B23" s="273"/>
      <c r="C23" s="273"/>
      <c r="D23" s="273"/>
      <c r="E23" s="273"/>
      <c r="F23" s="273"/>
      <c r="G23" s="273"/>
      <c r="H23" s="273"/>
      <c r="I23" s="42">
        <v>18</v>
      </c>
      <c r="J23" s="122">
        <f>J9</f>
        <v>40776779</v>
      </c>
      <c r="K23" s="40">
        <f>K9</f>
        <v>17560537</v>
      </c>
    </row>
    <row r="24" spans="1:11" ht="15" customHeight="1">
      <c r="A24" s="274" t="s">
        <v>303</v>
      </c>
      <c r="B24" s="275"/>
      <c r="C24" s="275"/>
      <c r="D24" s="275"/>
      <c r="E24" s="275"/>
      <c r="F24" s="275"/>
      <c r="G24" s="275"/>
      <c r="H24" s="275"/>
      <c r="I24" s="43">
        <v>19</v>
      </c>
      <c r="J24" s="123"/>
      <c r="K24" s="73"/>
    </row>
    <row r="25" spans="1:11" ht="15" customHeight="1">
      <c r="A25" s="276" t="s">
        <v>304</v>
      </c>
      <c r="B25" s="277"/>
      <c r="C25" s="277"/>
      <c r="D25" s="277"/>
      <c r="E25" s="277"/>
      <c r="F25" s="277"/>
      <c r="G25" s="277"/>
      <c r="H25" s="277"/>
      <c r="I25" s="277"/>
      <c r="J25" s="277"/>
      <c r="K25" s="277"/>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3">
    <dataValidation allowBlank="1" sqref="A1:I65536 K1:IV65536 J1:J4 J22:J65536"/>
    <dataValidation type="whole" operator="greaterThanOrEqual" allowBlank="1" showInputMessage="1" showErrorMessage="1" errorTitle="Pogrešan unos" error="Mogu se unijeti samo cjelobrojne pozitivne vrijednosti." sqref="J14 J21">
      <formula1>0</formula1>
    </dataValidation>
    <dataValidation type="whole" operator="notEqual" allowBlank="1" showInputMessage="1" showErrorMessage="1" errorTitle="Pogrešan unos" error="Mogu se unijeti samo cjelobrojne vrijednosti." sqref="J5:J13 J15:J20">
      <formula1>999999999999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8" r:id="rId1"/>
  <ignoredErrors>
    <ignoredError sqref="K5:K10 J23:K23" unlockedFormula="1"/>
  </ignoredErrors>
</worksheet>
</file>

<file path=xl/worksheets/sheet6.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9">
      <selection activeCell="A22" sqref="A22:K22"/>
    </sheetView>
  </sheetViews>
  <sheetFormatPr defaultColWidth="9.140625" defaultRowHeight="12.75"/>
  <cols>
    <col min="1" max="16384" width="9.140625" style="47" customWidth="1"/>
  </cols>
  <sheetData>
    <row r="1" spans="1:11" ht="12.75" customHeight="1">
      <c r="A1" s="260" t="s">
        <v>197</v>
      </c>
      <c r="B1" s="260"/>
      <c r="C1" s="260"/>
      <c r="D1" s="260"/>
      <c r="E1" s="260"/>
      <c r="F1" s="260"/>
      <c r="G1" s="260"/>
      <c r="H1" s="260"/>
      <c r="I1" s="260"/>
      <c r="J1" s="260"/>
      <c r="K1" s="260"/>
    </row>
    <row r="2" spans="1:11" ht="12.75" customHeight="1">
      <c r="A2" s="290" t="s">
        <v>6</v>
      </c>
      <c r="B2" s="290"/>
      <c r="C2" s="290"/>
      <c r="D2" s="290"/>
      <c r="E2" s="290"/>
      <c r="F2" s="290"/>
      <c r="G2" s="290"/>
      <c r="H2" s="290"/>
      <c r="I2" s="290"/>
      <c r="J2" s="290"/>
      <c r="K2" s="290"/>
    </row>
    <row r="3" spans="1:11" ht="12.75">
      <c r="A3" s="289" t="s">
        <v>7</v>
      </c>
      <c r="B3" s="289"/>
      <c r="C3" s="289"/>
      <c r="D3" s="289"/>
      <c r="E3" s="289"/>
      <c r="F3" s="289"/>
      <c r="G3" s="289"/>
      <c r="H3" s="289"/>
      <c r="I3" s="289"/>
      <c r="J3" s="289"/>
      <c r="K3" s="289"/>
    </row>
    <row r="4" spans="1:11" ht="21.75">
      <c r="A4" s="262" t="s">
        <v>59</v>
      </c>
      <c r="B4" s="262"/>
      <c r="C4" s="262"/>
      <c r="D4" s="262"/>
      <c r="E4" s="262"/>
      <c r="F4" s="262"/>
      <c r="G4" s="262"/>
      <c r="H4" s="262"/>
      <c r="I4" s="60" t="s">
        <v>279</v>
      </c>
      <c r="J4" s="61" t="s">
        <v>318</v>
      </c>
      <c r="K4" s="61" t="s">
        <v>319</v>
      </c>
    </row>
    <row r="5" spans="1:11" ht="12.75">
      <c r="A5" s="288">
        <v>1</v>
      </c>
      <c r="B5" s="288"/>
      <c r="C5" s="288"/>
      <c r="D5" s="288"/>
      <c r="E5" s="288"/>
      <c r="F5" s="288"/>
      <c r="G5" s="288"/>
      <c r="H5" s="288"/>
      <c r="I5" s="66">
        <v>2</v>
      </c>
      <c r="J5" s="67" t="s">
        <v>283</v>
      </c>
      <c r="K5" s="67" t="s">
        <v>284</v>
      </c>
    </row>
    <row r="6" spans="1:11" ht="12.75">
      <c r="A6" s="208" t="s">
        <v>156</v>
      </c>
      <c r="B6" s="209"/>
      <c r="C6" s="209"/>
      <c r="D6" s="209"/>
      <c r="E6" s="209"/>
      <c r="F6" s="209"/>
      <c r="G6" s="209"/>
      <c r="H6" s="209"/>
      <c r="I6" s="254"/>
      <c r="J6" s="254"/>
      <c r="K6" s="255"/>
    </row>
    <row r="7" spans="1:11" ht="12.75">
      <c r="A7" s="216" t="s">
        <v>199</v>
      </c>
      <c r="B7" s="217"/>
      <c r="C7" s="217"/>
      <c r="D7" s="217"/>
      <c r="E7" s="217"/>
      <c r="F7" s="217"/>
      <c r="G7" s="217"/>
      <c r="H7" s="217"/>
      <c r="I7" s="1">
        <v>1</v>
      </c>
      <c r="J7" s="5"/>
      <c r="K7" s="7"/>
    </row>
    <row r="8" spans="1:11" ht="12.75">
      <c r="A8" s="216" t="s">
        <v>119</v>
      </c>
      <c r="B8" s="217"/>
      <c r="C8" s="217"/>
      <c r="D8" s="217"/>
      <c r="E8" s="217"/>
      <c r="F8" s="217"/>
      <c r="G8" s="217"/>
      <c r="H8" s="217"/>
      <c r="I8" s="1">
        <v>2</v>
      </c>
      <c r="J8" s="5"/>
      <c r="K8" s="7"/>
    </row>
    <row r="9" spans="1:11" ht="12.75">
      <c r="A9" s="216" t="s">
        <v>120</v>
      </c>
      <c r="B9" s="217"/>
      <c r="C9" s="217"/>
      <c r="D9" s="217"/>
      <c r="E9" s="217"/>
      <c r="F9" s="217"/>
      <c r="G9" s="217"/>
      <c r="H9" s="217"/>
      <c r="I9" s="1">
        <v>3</v>
      </c>
      <c r="J9" s="5"/>
      <c r="K9" s="7"/>
    </row>
    <row r="10" spans="1:11" ht="12.75">
      <c r="A10" s="216" t="s">
        <v>121</v>
      </c>
      <c r="B10" s="217"/>
      <c r="C10" s="217"/>
      <c r="D10" s="217"/>
      <c r="E10" s="217"/>
      <c r="F10" s="217"/>
      <c r="G10" s="217"/>
      <c r="H10" s="217"/>
      <c r="I10" s="1">
        <v>4</v>
      </c>
      <c r="J10" s="5"/>
      <c r="K10" s="7"/>
    </row>
    <row r="11" spans="1:11" ht="12.75">
      <c r="A11" s="216" t="s">
        <v>122</v>
      </c>
      <c r="B11" s="217"/>
      <c r="C11" s="217"/>
      <c r="D11" s="217"/>
      <c r="E11" s="217"/>
      <c r="F11" s="217"/>
      <c r="G11" s="217"/>
      <c r="H11" s="217"/>
      <c r="I11" s="1">
        <v>5</v>
      </c>
      <c r="J11" s="5"/>
      <c r="K11" s="7"/>
    </row>
    <row r="12" spans="1:11" ht="12.75">
      <c r="A12" s="219" t="s">
        <v>198</v>
      </c>
      <c r="B12" s="220"/>
      <c r="C12" s="220"/>
      <c r="D12" s="220"/>
      <c r="E12" s="220"/>
      <c r="F12" s="220"/>
      <c r="G12" s="220"/>
      <c r="H12" s="220"/>
      <c r="I12" s="1">
        <v>6</v>
      </c>
      <c r="J12" s="58">
        <f>SUM(J7:J11)</f>
        <v>0</v>
      </c>
      <c r="K12" s="48">
        <f>SUM(K7:K11)</f>
        <v>0</v>
      </c>
    </row>
    <row r="13" spans="1:11" ht="12.75">
      <c r="A13" s="216" t="s">
        <v>123</v>
      </c>
      <c r="B13" s="217"/>
      <c r="C13" s="217"/>
      <c r="D13" s="217"/>
      <c r="E13" s="217"/>
      <c r="F13" s="217"/>
      <c r="G13" s="217"/>
      <c r="H13" s="217"/>
      <c r="I13" s="1">
        <v>7</v>
      </c>
      <c r="J13" s="5"/>
      <c r="K13" s="7"/>
    </row>
    <row r="14" spans="1:11" ht="12.75">
      <c r="A14" s="216" t="s">
        <v>124</v>
      </c>
      <c r="B14" s="217"/>
      <c r="C14" s="217"/>
      <c r="D14" s="217"/>
      <c r="E14" s="217"/>
      <c r="F14" s="217"/>
      <c r="G14" s="217"/>
      <c r="H14" s="217"/>
      <c r="I14" s="1">
        <v>8</v>
      </c>
      <c r="J14" s="5"/>
      <c r="K14" s="7"/>
    </row>
    <row r="15" spans="1:11" ht="12.75">
      <c r="A15" s="216" t="s">
        <v>125</v>
      </c>
      <c r="B15" s="217"/>
      <c r="C15" s="217"/>
      <c r="D15" s="217"/>
      <c r="E15" s="217"/>
      <c r="F15" s="217"/>
      <c r="G15" s="217"/>
      <c r="H15" s="217"/>
      <c r="I15" s="1">
        <v>9</v>
      </c>
      <c r="J15" s="5"/>
      <c r="K15" s="7"/>
    </row>
    <row r="16" spans="1:11" ht="12.75">
      <c r="A16" s="216" t="s">
        <v>126</v>
      </c>
      <c r="B16" s="217"/>
      <c r="C16" s="217"/>
      <c r="D16" s="217"/>
      <c r="E16" s="217"/>
      <c r="F16" s="217"/>
      <c r="G16" s="217"/>
      <c r="H16" s="217"/>
      <c r="I16" s="1">
        <v>10</v>
      </c>
      <c r="J16" s="5"/>
      <c r="K16" s="7"/>
    </row>
    <row r="17" spans="1:11" ht="12.75">
      <c r="A17" s="216" t="s">
        <v>127</v>
      </c>
      <c r="B17" s="217"/>
      <c r="C17" s="217"/>
      <c r="D17" s="217"/>
      <c r="E17" s="217"/>
      <c r="F17" s="217"/>
      <c r="G17" s="217"/>
      <c r="H17" s="217"/>
      <c r="I17" s="1">
        <v>11</v>
      </c>
      <c r="J17" s="5"/>
      <c r="K17" s="7"/>
    </row>
    <row r="18" spans="1:11" ht="12.75">
      <c r="A18" s="216" t="s">
        <v>128</v>
      </c>
      <c r="B18" s="217"/>
      <c r="C18" s="217"/>
      <c r="D18" s="217"/>
      <c r="E18" s="217"/>
      <c r="F18" s="217"/>
      <c r="G18" s="217"/>
      <c r="H18" s="217"/>
      <c r="I18" s="1">
        <v>12</v>
      </c>
      <c r="J18" s="5"/>
      <c r="K18" s="7"/>
    </row>
    <row r="19" spans="1:11" ht="12.75">
      <c r="A19" s="219" t="s">
        <v>47</v>
      </c>
      <c r="B19" s="220"/>
      <c r="C19" s="220"/>
      <c r="D19" s="220"/>
      <c r="E19" s="220"/>
      <c r="F19" s="220"/>
      <c r="G19" s="220"/>
      <c r="H19" s="220"/>
      <c r="I19" s="1">
        <v>13</v>
      </c>
      <c r="J19" s="58">
        <f>SUM(J13:J18)</f>
        <v>0</v>
      </c>
      <c r="K19" s="48">
        <f>SUM(K13:K18)</f>
        <v>0</v>
      </c>
    </row>
    <row r="20" spans="1:11" ht="12.75">
      <c r="A20" s="219" t="s">
        <v>108</v>
      </c>
      <c r="B20" s="286"/>
      <c r="C20" s="286"/>
      <c r="D20" s="286"/>
      <c r="E20" s="286"/>
      <c r="F20" s="286"/>
      <c r="G20" s="286"/>
      <c r="H20" s="287"/>
      <c r="I20" s="1">
        <v>14</v>
      </c>
      <c r="J20" s="58">
        <f>IF(J12&gt;J19,J12-J19,0)</f>
        <v>0</v>
      </c>
      <c r="K20" s="48">
        <f>IF(K12&gt;K19,K12-K19,0)</f>
        <v>0</v>
      </c>
    </row>
    <row r="21" spans="1:11" ht="12.75">
      <c r="A21" s="231" t="s">
        <v>109</v>
      </c>
      <c r="B21" s="284"/>
      <c r="C21" s="284"/>
      <c r="D21" s="284"/>
      <c r="E21" s="284"/>
      <c r="F21" s="284"/>
      <c r="G21" s="284"/>
      <c r="H21" s="285"/>
      <c r="I21" s="1">
        <v>15</v>
      </c>
      <c r="J21" s="58">
        <f>IF(J19&gt;J12,J19-J12,0)</f>
        <v>0</v>
      </c>
      <c r="K21" s="48">
        <f>IF(K19&gt;K12,K19-K12,0)</f>
        <v>0</v>
      </c>
    </row>
    <row r="22" spans="1:11" ht="12.75">
      <c r="A22" s="208" t="s">
        <v>159</v>
      </c>
      <c r="B22" s="209"/>
      <c r="C22" s="209"/>
      <c r="D22" s="209"/>
      <c r="E22" s="209"/>
      <c r="F22" s="209"/>
      <c r="G22" s="209"/>
      <c r="H22" s="209"/>
      <c r="I22" s="254"/>
      <c r="J22" s="254"/>
      <c r="K22" s="255"/>
    </row>
    <row r="23" spans="1:11" ht="12.75">
      <c r="A23" s="216" t="s">
        <v>165</v>
      </c>
      <c r="B23" s="217"/>
      <c r="C23" s="217"/>
      <c r="D23" s="217"/>
      <c r="E23" s="217"/>
      <c r="F23" s="217"/>
      <c r="G23" s="217"/>
      <c r="H23" s="217"/>
      <c r="I23" s="1">
        <v>16</v>
      </c>
      <c r="J23" s="5"/>
      <c r="K23" s="7"/>
    </row>
    <row r="24" spans="1:11" ht="12.75">
      <c r="A24" s="216" t="s">
        <v>166</v>
      </c>
      <c r="B24" s="217"/>
      <c r="C24" s="217"/>
      <c r="D24" s="217"/>
      <c r="E24" s="217"/>
      <c r="F24" s="217"/>
      <c r="G24" s="217"/>
      <c r="H24" s="217"/>
      <c r="I24" s="1">
        <v>17</v>
      </c>
      <c r="J24" s="5"/>
      <c r="K24" s="7"/>
    </row>
    <row r="25" spans="1:11" ht="12.75">
      <c r="A25" s="216" t="s">
        <v>320</v>
      </c>
      <c r="B25" s="217"/>
      <c r="C25" s="217"/>
      <c r="D25" s="217"/>
      <c r="E25" s="217"/>
      <c r="F25" s="217"/>
      <c r="G25" s="217"/>
      <c r="H25" s="217"/>
      <c r="I25" s="1">
        <v>18</v>
      </c>
      <c r="J25" s="5"/>
      <c r="K25" s="7"/>
    </row>
    <row r="26" spans="1:11" ht="12.75">
      <c r="A26" s="216" t="s">
        <v>321</v>
      </c>
      <c r="B26" s="217"/>
      <c r="C26" s="217"/>
      <c r="D26" s="217"/>
      <c r="E26" s="217"/>
      <c r="F26" s="217"/>
      <c r="G26" s="217"/>
      <c r="H26" s="217"/>
      <c r="I26" s="1">
        <v>19</v>
      </c>
      <c r="J26" s="5"/>
      <c r="K26" s="7"/>
    </row>
    <row r="27" spans="1:11" ht="12.75">
      <c r="A27" s="216" t="s">
        <v>167</v>
      </c>
      <c r="B27" s="217"/>
      <c r="C27" s="217"/>
      <c r="D27" s="217"/>
      <c r="E27" s="217"/>
      <c r="F27" s="217"/>
      <c r="G27" s="217"/>
      <c r="H27" s="217"/>
      <c r="I27" s="1">
        <v>20</v>
      </c>
      <c r="J27" s="5"/>
      <c r="K27" s="7"/>
    </row>
    <row r="28" spans="1:11" ht="12.75">
      <c r="A28" s="219" t="s">
        <v>114</v>
      </c>
      <c r="B28" s="220"/>
      <c r="C28" s="220"/>
      <c r="D28" s="220"/>
      <c r="E28" s="220"/>
      <c r="F28" s="220"/>
      <c r="G28" s="220"/>
      <c r="H28" s="220"/>
      <c r="I28" s="1">
        <v>21</v>
      </c>
      <c r="J28" s="58">
        <f>SUM(J23:J27)</f>
        <v>0</v>
      </c>
      <c r="K28" s="48">
        <f>SUM(K23:K27)</f>
        <v>0</v>
      </c>
    </row>
    <row r="29" spans="1:11" ht="12.75">
      <c r="A29" s="216" t="s">
        <v>2</v>
      </c>
      <c r="B29" s="217"/>
      <c r="C29" s="217"/>
      <c r="D29" s="217"/>
      <c r="E29" s="217"/>
      <c r="F29" s="217"/>
      <c r="G29" s="217"/>
      <c r="H29" s="217"/>
      <c r="I29" s="1">
        <v>22</v>
      </c>
      <c r="J29" s="5"/>
      <c r="K29" s="7"/>
    </row>
    <row r="30" spans="1:11" ht="12.75">
      <c r="A30" s="216" t="s">
        <v>3</v>
      </c>
      <c r="B30" s="217"/>
      <c r="C30" s="217"/>
      <c r="D30" s="217"/>
      <c r="E30" s="217"/>
      <c r="F30" s="217"/>
      <c r="G30" s="217"/>
      <c r="H30" s="217"/>
      <c r="I30" s="1">
        <v>23</v>
      </c>
      <c r="J30" s="5"/>
      <c r="K30" s="7"/>
    </row>
    <row r="31" spans="1:11" ht="12.75">
      <c r="A31" s="216" t="s">
        <v>4</v>
      </c>
      <c r="B31" s="217"/>
      <c r="C31" s="217"/>
      <c r="D31" s="217"/>
      <c r="E31" s="217"/>
      <c r="F31" s="217"/>
      <c r="G31" s="217"/>
      <c r="H31" s="217"/>
      <c r="I31" s="1">
        <v>24</v>
      </c>
      <c r="J31" s="5"/>
      <c r="K31" s="7"/>
    </row>
    <row r="32" spans="1:11" ht="12.75">
      <c r="A32" s="219" t="s">
        <v>48</v>
      </c>
      <c r="B32" s="220"/>
      <c r="C32" s="220"/>
      <c r="D32" s="220"/>
      <c r="E32" s="220"/>
      <c r="F32" s="220"/>
      <c r="G32" s="220"/>
      <c r="H32" s="220"/>
      <c r="I32" s="1">
        <v>25</v>
      </c>
      <c r="J32" s="58">
        <f>SUM(J29:J31)</f>
        <v>0</v>
      </c>
      <c r="K32" s="48">
        <f>SUM(K29:K31)</f>
        <v>0</v>
      </c>
    </row>
    <row r="33" spans="1:11" ht="12.75">
      <c r="A33" s="219" t="s">
        <v>110</v>
      </c>
      <c r="B33" s="220"/>
      <c r="C33" s="220"/>
      <c r="D33" s="220"/>
      <c r="E33" s="220"/>
      <c r="F33" s="220"/>
      <c r="G33" s="220"/>
      <c r="H33" s="220"/>
      <c r="I33" s="1">
        <v>26</v>
      </c>
      <c r="J33" s="58">
        <f>IF(J28&gt;J32,J28-J32,0)</f>
        <v>0</v>
      </c>
      <c r="K33" s="48">
        <f>IF(K28&gt;K32,K28-K32,0)</f>
        <v>0</v>
      </c>
    </row>
    <row r="34" spans="1:11" ht="12.75">
      <c r="A34" s="219" t="s">
        <v>111</v>
      </c>
      <c r="B34" s="220"/>
      <c r="C34" s="220"/>
      <c r="D34" s="220"/>
      <c r="E34" s="220"/>
      <c r="F34" s="220"/>
      <c r="G34" s="220"/>
      <c r="H34" s="220"/>
      <c r="I34" s="1">
        <v>27</v>
      </c>
      <c r="J34" s="58">
        <f>IF(J32&gt;J28,J32-J28,0)</f>
        <v>0</v>
      </c>
      <c r="K34" s="48">
        <f>IF(K32&gt;K28,K32-K28,0)</f>
        <v>0</v>
      </c>
    </row>
    <row r="35" spans="1:11" ht="12.75">
      <c r="A35" s="208" t="s">
        <v>160</v>
      </c>
      <c r="B35" s="209"/>
      <c r="C35" s="209"/>
      <c r="D35" s="209"/>
      <c r="E35" s="209"/>
      <c r="F35" s="209"/>
      <c r="G35" s="209"/>
      <c r="H35" s="209"/>
      <c r="I35" s="254">
        <v>0</v>
      </c>
      <c r="J35" s="254"/>
      <c r="K35" s="255"/>
    </row>
    <row r="36" spans="1:11" ht="12.75">
      <c r="A36" s="216" t="s">
        <v>174</v>
      </c>
      <c r="B36" s="217"/>
      <c r="C36" s="217"/>
      <c r="D36" s="217"/>
      <c r="E36" s="217"/>
      <c r="F36" s="217"/>
      <c r="G36" s="217"/>
      <c r="H36" s="217"/>
      <c r="I36" s="1">
        <v>28</v>
      </c>
      <c r="J36" s="5"/>
      <c r="K36" s="7"/>
    </row>
    <row r="37" spans="1:11" ht="12.75">
      <c r="A37" s="216" t="s">
        <v>29</v>
      </c>
      <c r="B37" s="217"/>
      <c r="C37" s="217"/>
      <c r="D37" s="217"/>
      <c r="E37" s="217"/>
      <c r="F37" s="217"/>
      <c r="G37" s="217"/>
      <c r="H37" s="217"/>
      <c r="I37" s="1">
        <v>29</v>
      </c>
      <c r="J37" s="5"/>
      <c r="K37" s="7"/>
    </row>
    <row r="38" spans="1:11" ht="12.75">
      <c r="A38" s="216" t="s">
        <v>30</v>
      </c>
      <c r="B38" s="217"/>
      <c r="C38" s="217"/>
      <c r="D38" s="217"/>
      <c r="E38" s="217"/>
      <c r="F38" s="217"/>
      <c r="G38" s="217"/>
      <c r="H38" s="217"/>
      <c r="I38" s="1">
        <v>30</v>
      </c>
      <c r="J38" s="5"/>
      <c r="K38" s="7"/>
    </row>
    <row r="39" spans="1:11" ht="12.75">
      <c r="A39" s="219" t="s">
        <v>49</v>
      </c>
      <c r="B39" s="220"/>
      <c r="C39" s="220"/>
      <c r="D39" s="220"/>
      <c r="E39" s="220"/>
      <c r="F39" s="220"/>
      <c r="G39" s="220"/>
      <c r="H39" s="220"/>
      <c r="I39" s="1">
        <v>31</v>
      </c>
      <c r="J39" s="58">
        <f>SUM(J36:J38)</f>
        <v>0</v>
      </c>
      <c r="K39" s="48">
        <f>SUM(K36:K38)</f>
        <v>0</v>
      </c>
    </row>
    <row r="40" spans="1:11" ht="12.75">
      <c r="A40" s="216" t="s">
        <v>31</v>
      </c>
      <c r="B40" s="217"/>
      <c r="C40" s="217"/>
      <c r="D40" s="217"/>
      <c r="E40" s="217"/>
      <c r="F40" s="217"/>
      <c r="G40" s="217"/>
      <c r="H40" s="217"/>
      <c r="I40" s="1">
        <v>32</v>
      </c>
      <c r="J40" s="5"/>
      <c r="K40" s="7"/>
    </row>
    <row r="41" spans="1:11" ht="12.75">
      <c r="A41" s="216" t="s">
        <v>32</v>
      </c>
      <c r="B41" s="217"/>
      <c r="C41" s="217"/>
      <c r="D41" s="217"/>
      <c r="E41" s="217"/>
      <c r="F41" s="217"/>
      <c r="G41" s="217"/>
      <c r="H41" s="217"/>
      <c r="I41" s="1">
        <v>33</v>
      </c>
      <c r="J41" s="5"/>
      <c r="K41" s="7"/>
    </row>
    <row r="42" spans="1:11" ht="12.75">
      <c r="A42" s="216" t="s">
        <v>33</v>
      </c>
      <c r="B42" s="217"/>
      <c r="C42" s="217"/>
      <c r="D42" s="217"/>
      <c r="E42" s="217"/>
      <c r="F42" s="217"/>
      <c r="G42" s="217"/>
      <c r="H42" s="217"/>
      <c r="I42" s="1">
        <v>34</v>
      </c>
      <c r="J42" s="5"/>
      <c r="K42" s="7"/>
    </row>
    <row r="43" spans="1:11" ht="12.75">
      <c r="A43" s="216" t="s">
        <v>34</v>
      </c>
      <c r="B43" s="217"/>
      <c r="C43" s="217"/>
      <c r="D43" s="217"/>
      <c r="E43" s="217"/>
      <c r="F43" s="217"/>
      <c r="G43" s="217"/>
      <c r="H43" s="217"/>
      <c r="I43" s="1">
        <v>35</v>
      </c>
      <c r="J43" s="5"/>
      <c r="K43" s="7"/>
    </row>
    <row r="44" spans="1:11" ht="12.75">
      <c r="A44" s="216" t="s">
        <v>35</v>
      </c>
      <c r="B44" s="217"/>
      <c r="C44" s="217"/>
      <c r="D44" s="217"/>
      <c r="E44" s="217"/>
      <c r="F44" s="217"/>
      <c r="G44" s="217"/>
      <c r="H44" s="217"/>
      <c r="I44" s="1">
        <v>36</v>
      </c>
      <c r="J44" s="5"/>
      <c r="K44" s="7"/>
    </row>
    <row r="45" spans="1:11" ht="12.75">
      <c r="A45" s="219" t="s">
        <v>148</v>
      </c>
      <c r="B45" s="220"/>
      <c r="C45" s="220"/>
      <c r="D45" s="220"/>
      <c r="E45" s="220"/>
      <c r="F45" s="220"/>
      <c r="G45" s="220"/>
      <c r="H45" s="220"/>
      <c r="I45" s="1">
        <v>37</v>
      </c>
      <c r="J45" s="58">
        <f>SUM(J40:J44)</f>
        <v>0</v>
      </c>
      <c r="K45" s="48">
        <f>SUM(K40:K44)</f>
        <v>0</v>
      </c>
    </row>
    <row r="46" spans="1:11" ht="12.75">
      <c r="A46" s="219" t="s">
        <v>162</v>
      </c>
      <c r="B46" s="220"/>
      <c r="C46" s="220"/>
      <c r="D46" s="220"/>
      <c r="E46" s="220"/>
      <c r="F46" s="220"/>
      <c r="G46" s="220"/>
      <c r="H46" s="220"/>
      <c r="I46" s="1">
        <v>38</v>
      </c>
      <c r="J46" s="58">
        <f>IF(J39&gt;J45,J39-J45,0)</f>
        <v>0</v>
      </c>
      <c r="K46" s="48">
        <f>IF(K39&gt;K45,K39-K45,0)</f>
        <v>0</v>
      </c>
    </row>
    <row r="47" spans="1:11" ht="12.75">
      <c r="A47" s="219" t="s">
        <v>163</v>
      </c>
      <c r="B47" s="220"/>
      <c r="C47" s="220"/>
      <c r="D47" s="220"/>
      <c r="E47" s="220"/>
      <c r="F47" s="220"/>
      <c r="G47" s="220"/>
      <c r="H47" s="220"/>
      <c r="I47" s="1">
        <v>39</v>
      </c>
      <c r="J47" s="58">
        <f>IF(J45&gt;J39,J45-J39,0)</f>
        <v>0</v>
      </c>
      <c r="K47" s="48">
        <f>IF(K45&gt;K39,K45-K39,0)</f>
        <v>0</v>
      </c>
    </row>
    <row r="48" spans="1:11" ht="12.75">
      <c r="A48" s="219" t="s">
        <v>149</v>
      </c>
      <c r="B48" s="220"/>
      <c r="C48" s="220"/>
      <c r="D48" s="220"/>
      <c r="E48" s="220"/>
      <c r="F48" s="220"/>
      <c r="G48" s="220"/>
      <c r="H48" s="220"/>
      <c r="I48" s="1">
        <v>40</v>
      </c>
      <c r="J48" s="58">
        <f>IF(J20-J21+J33-J34+J46-J47&gt;0,J20-J21+J33-J34+J46-J47,0)</f>
        <v>0</v>
      </c>
      <c r="K48" s="48">
        <f>IF(K20-K21+K33-K34+K46-K47&gt;0,K20-K21+K33-K34+K46-K47,0)</f>
        <v>0</v>
      </c>
    </row>
    <row r="49" spans="1:11" ht="12.75">
      <c r="A49" s="219" t="s">
        <v>15</v>
      </c>
      <c r="B49" s="220"/>
      <c r="C49" s="220"/>
      <c r="D49" s="220"/>
      <c r="E49" s="220"/>
      <c r="F49" s="220"/>
      <c r="G49" s="220"/>
      <c r="H49" s="220"/>
      <c r="I49" s="1">
        <v>41</v>
      </c>
      <c r="J49" s="58">
        <f>IF(J21-J20+J34-J33+J47-J46&gt;0,J21-J20+J34-J33+J47-J46,0)</f>
        <v>0</v>
      </c>
      <c r="K49" s="48">
        <f>IF(K21-K20+K34-K33+K47-K46&gt;0,K21-K20+K34-K33+K47-K46,0)</f>
        <v>0</v>
      </c>
    </row>
    <row r="50" spans="1:11" ht="12.75">
      <c r="A50" s="219" t="s">
        <v>161</v>
      </c>
      <c r="B50" s="220"/>
      <c r="C50" s="220"/>
      <c r="D50" s="220"/>
      <c r="E50" s="220"/>
      <c r="F50" s="220"/>
      <c r="G50" s="220"/>
      <c r="H50" s="220"/>
      <c r="I50" s="1">
        <v>42</v>
      </c>
      <c r="J50" s="5"/>
      <c r="K50" s="7"/>
    </row>
    <row r="51" spans="1:11" ht="12.75">
      <c r="A51" s="219" t="s">
        <v>175</v>
      </c>
      <c r="B51" s="220"/>
      <c r="C51" s="220"/>
      <c r="D51" s="220"/>
      <c r="E51" s="220"/>
      <c r="F51" s="220"/>
      <c r="G51" s="220"/>
      <c r="H51" s="220"/>
      <c r="I51" s="1">
        <v>43</v>
      </c>
      <c r="J51" s="5"/>
      <c r="K51" s="7"/>
    </row>
    <row r="52" spans="1:11" ht="12.75">
      <c r="A52" s="219" t="s">
        <v>176</v>
      </c>
      <c r="B52" s="220"/>
      <c r="C52" s="220"/>
      <c r="D52" s="220"/>
      <c r="E52" s="220"/>
      <c r="F52" s="220"/>
      <c r="G52" s="220"/>
      <c r="H52" s="220"/>
      <c r="I52" s="1">
        <v>44</v>
      </c>
      <c r="J52" s="5"/>
      <c r="K52" s="7"/>
    </row>
    <row r="53" spans="1:11" ht="12.75">
      <c r="A53" s="231" t="s">
        <v>177</v>
      </c>
      <c r="B53" s="232"/>
      <c r="C53" s="232"/>
      <c r="D53" s="232"/>
      <c r="E53" s="232"/>
      <c r="F53" s="232"/>
      <c r="G53" s="232"/>
      <c r="H53" s="232"/>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1:O33"/>
  <sheetViews>
    <sheetView view="pageBreakPreview" zoomScale="110" zoomScaleSheetLayoutView="110" zoomScalePageLayoutView="0" workbookViewId="0" topLeftCell="A19">
      <selection activeCell="E25" sqref="E25"/>
    </sheetView>
  </sheetViews>
  <sheetFormatPr defaultColWidth="9.140625" defaultRowHeight="12.75"/>
  <cols>
    <col min="10" max="10" width="14.8515625" style="0" customWidth="1"/>
    <col min="12" max="12" width="21.8515625" style="0" bestFit="1" customWidth="1"/>
    <col min="13" max="13" width="23.28125" style="0" customWidth="1"/>
    <col min="14" max="14" width="19.28125" style="0" bestFit="1" customWidth="1"/>
    <col min="15" max="15" width="22.421875" style="0" customWidth="1"/>
  </cols>
  <sheetData>
    <row r="1" spans="1:10" ht="12.75">
      <c r="A1" s="35"/>
      <c r="B1" s="35"/>
      <c r="C1" s="35"/>
      <c r="D1" s="35"/>
      <c r="E1" s="35"/>
      <c r="F1" s="35"/>
      <c r="G1" s="35"/>
      <c r="H1" s="35"/>
      <c r="I1" s="35"/>
      <c r="J1" s="35"/>
    </row>
    <row r="2" spans="1:10" ht="15.75">
      <c r="A2" s="291" t="s">
        <v>280</v>
      </c>
      <c r="B2" s="291"/>
      <c r="C2" s="291"/>
      <c r="D2" s="291"/>
      <c r="E2" s="291"/>
      <c r="F2" s="291"/>
      <c r="G2" s="291"/>
      <c r="H2" s="291"/>
      <c r="I2" s="291"/>
      <c r="J2" s="291"/>
    </row>
    <row r="3" spans="1:10" ht="12.75">
      <c r="A3" s="35"/>
      <c r="B3" s="35"/>
      <c r="C3" s="35"/>
      <c r="D3" s="35"/>
      <c r="E3" s="35"/>
      <c r="F3" s="35"/>
      <c r="G3" s="35"/>
      <c r="H3" s="35"/>
      <c r="I3" s="35"/>
      <c r="J3" s="35"/>
    </row>
    <row r="4" spans="1:10" ht="12.75">
      <c r="A4" s="36"/>
      <c r="B4" s="36"/>
      <c r="C4" s="36"/>
      <c r="D4" s="36"/>
      <c r="E4" s="36"/>
      <c r="F4" s="36"/>
      <c r="G4" s="36"/>
      <c r="H4" s="36"/>
      <c r="I4" s="36"/>
      <c r="J4" s="36"/>
    </row>
    <row r="5" spans="1:10" ht="12.75">
      <c r="A5" s="124" t="s">
        <v>366</v>
      </c>
      <c r="B5" s="125"/>
      <c r="C5" s="126"/>
      <c r="D5" s="126"/>
      <c r="E5" s="125"/>
      <c r="F5" s="127"/>
      <c r="G5" s="127"/>
      <c r="H5" s="127"/>
      <c r="I5" s="127"/>
      <c r="J5" s="127"/>
    </row>
    <row r="6" spans="1:10" ht="12.75">
      <c r="A6" s="292" t="s">
        <v>367</v>
      </c>
      <c r="B6" s="292"/>
      <c r="C6" s="292"/>
      <c r="D6" s="292"/>
      <c r="E6" s="292"/>
      <c r="F6" s="292"/>
      <c r="G6" s="292"/>
      <c r="H6" s="292"/>
      <c r="I6" s="292"/>
      <c r="J6" s="292"/>
    </row>
    <row r="7" spans="1:10" ht="12.75">
      <c r="A7" s="124" t="s">
        <v>368</v>
      </c>
      <c r="B7" s="125"/>
      <c r="C7" s="125"/>
      <c r="D7" s="125"/>
      <c r="E7" s="125"/>
      <c r="F7" s="127"/>
      <c r="G7" s="127"/>
      <c r="H7" s="127"/>
      <c r="I7" s="127"/>
      <c r="J7" s="127"/>
    </row>
    <row r="8" spans="1:10" ht="12.75">
      <c r="A8" s="292" t="s">
        <v>369</v>
      </c>
      <c r="B8" s="292"/>
      <c r="C8" s="292"/>
      <c r="D8" s="292"/>
      <c r="E8" s="292"/>
      <c r="F8" s="292"/>
      <c r="G8" s="292"/>
      <c r="H8" s="292"/>
      <c r="I8" s="292"/>
      <c r="J8" s="292"/>
    </row>
    <row r="9" spans="1:10" ht="12.75">
      <c r="A9" s="124" t="s">
        <v>370</v>
      </c>
      <c r="B9" s="128"/>
      <c r="C9" s="128"/>
      <c r="D9" s="128"/>
      <c r="E9" s="128"/>
      <c r="F9" s="127"/>
      <c r="G9" s="127"/>
      <c r="H9" s="127"/>
      <c r="I9" s="127"/>
      <c r="J9" s="127"/>
    </row>
    <row r="10" spans="1:10" ht="12.75">
      <c r="A10" s="292" t="s">
        <v>371</v>
      </c>
      <c r="B10" s="292"/>
      <c r="C10" s="292"/>
      <c r="D10" s="292"/>
      <c r="E10" s="292"/>
      <c r="F10" s="292"/>
      <c r="G10" s="292"/>
      <c r="H10" s="292"/>
      <c r="I10" s="292"/>
      <c r="J10" s="292"/>
    </row>
    <row r="11" spans="1:10" ht="12.75">
      <c r="A11" s="124" t="s">
        <v>372</v>
      </c>
      <c r="B11" s="125"/>
      <c r="C11" s="125"/>
      <c r="D11" s="125"/>
      <c r="E11" s="125"/>
      <c r="F11" s="127"/>
      <c r="G11" s="127"/>
      <c r="H11" s="127"/>
      <c r="I11" s="127"/>
      <c r="J11" s="127"/>
    </row>
    <row r="12" spans="1:10" ht="12.75">
      <c r="A12" s="292" t="s">
        <v>373</v>
      </c>
      <c r="B12" s="292"/>
      <c r="C12" s="292"/>
      <c r="D12" s="292"/>
      <c r="E12" s="292"/>
      <c r="F12" s="292"/>
      <c r="G12" s="292"/>
      <c r="H12" s="292"/>
      <c r="I12" s="292"/>
      <c r="J12" s="292"/>
    </row>
    <row r="13" spans="1:10" ht="12.75">
      <c r="A13" s="126" t="s">
        <v>374</v>
      </c>
      <c r="B13" s="125"/>
      <c r="C13" s="125"/>
      <c r="D13" s="125"/>
      <c r="E13" s="125"/>
      <c r="F13" s="127"/>
      <c r="G13" s="127"/>
      <c r="H13" s="127"/>
      <c r="I13" s="127"/>
      <c r="J13" s="127"/>
    </row>
    <row r="14" spans="1:10" ht="69" customHeight="1">
      <c r="A14" s="292" t="s">
        <v>375</v>
      </c>
      <c r="B14" s="292"/>
      <c r="C14" s="292"/>
      <c r="D14" s="292"/>
      <c r="E14" s="292"/>
      <c r="F14" s="292"/>
      <c r="G14" s="292"/>
      <c r="H14" s="292"/>
      <c r="I14" s="292"/>
      <c r="J14" s="292"/>
    </row>
    <row r="15" spans="1:10" ht="12.75">
      <c r="A15" s="124" t="s">
        <v>376</v>
      </c>
      <c r="B15" s="128"/>
      <c r="C15" s="128"/>
      <c r="D15" s="128"/>
      <c r="E15" s="128"/>
      <c r="F15" s="127"/>
      <c r="G15" s="127"/>
      <c r="H15" s="127"/>
      <c r="I15" s="127"/>
      <c r="J15" s="127"/>
    </row>
    <row r="16" spans="1:10" ht="12.75">
      <c r="A16" s="293" t="s">
        <v>392</v>
      </c>
      <c r="B16" s="293"/>
      <c r="C16" s="293"/>
      <c r="D16" s="293"/>
      <c r="E16" s="293"/>
      <c r="F16" s="293"/>
      <c r="G16" s="293"/>
      <c r="H16" s="293"/>
      <c r="I16" s="293"/>
      <c r="J16" s="293"/>
    </row>
    <row r="17" spans="1:10" ht="12.75">
      <c r="A17" s="124" t="s">
        <v>377</v>
      </c>
      <c r="B17" s="128"/>
      <c r="C17" s="128"/>
      <c r="D17" s="128"/>
      <c r="E17" s="128"/>
      <c r="F17" s="127"/>
      <c r="G17" s="127"/>
      <c r="H17" s="127"/>
      <c r="I17" s="127"/>
      <c r="J17" s="127"/>
    </row>
    <row r="18" spans="1:10" ht="12.75">
      <c r="A18" s="292" t="s">
        <v>378</v>
      </c>
      <c r="B18" s="292"/>
      <c r="C18" s="292"/>
      <c r="D18" s="292"/>
      <c r="E18" s="292"/>
      <c r="F18" s="292"/>
      <c r="G18" s="292"/>
      <c r="H18" s="292"/>
      <c r="I18" s="292"/>
      <c r="J18" s="292"/>
    </row>
    <row r="19" spans="1:10" ht="12.75">
      <c r="A19" s="124" t="s">
        <v>379</v>
      </c>
      <c r="B19" s="128"/>
      <c r="C19" s="128"/>
      <c r="D19" s="128"/>
      <c r="E19" s="128"/>
      <c r="F19" s="127"/>
      <c r="G19" s="127"/>
      <c r="H19" s="127"/>
      <c r="I19" s="127"/>
      <c r="J19" s="127"/>
    </row>
    <row r="20" spans="1:10" ht="54.75" customHeight="1">
      <c r="A20" s="294" t="s">
        <v>380</v>
      </c>
      <c r="B20" s="294"/>
      <c r="C20" s="294"/>
      <c r="D20" s="294"/>
      <c r="E20" s="294"/>
      <c r="F20" s="294"/>
      <c r="G20" s="294"/>
      <c r="H20" s="294"/>
      <c r="I20" s="294"/>
      <c r="J20" s="294"/>
    </row>
    <row r="21" spans="1:10" ht="12.75">
      <c r="A21" s="124" t="s">
        <v>381</v>
      </c>
      <c r="B21" s="128"/>
      <c r="C21" s="128"/>
      <c r="D21" s="128"/>
      <c r="E21" s="128"/>
      <c r="F21" s="127"/>
      <c r="G21" s="127"/>
      <c r="H21" s="127"/>
      <c r="I21" s="127"/>
      <c r="J21" s="127"/>
    </row>
    <row r="22" spans="1:10" s="138" customFormat="1" ht="42" customHeight="1">
      <c r="A22" s="293" t="s">
        <v>394</v>
      </c>
      <c r="B22" s="293"/>
      <c r="C22" s="293"/>
      <c r="D22" s="293"/>
      <c r="E22" s="293"/>
      <c r="F22" s="293"/>
      <c r="G22" s="293"/>
      <c r="H22" s="293"/>
      <c r="I22" s="293"/>
      <c r="J22" s="293"/>
    </row>
    <row r="23" spans="1:10" s="138" customFormat="1" ht="29.25" customHeight="1">
      <c r="A23" s="293" t="s">
        <v>393</v>
      </c>
      <c r="B23" s="293"/>
      <c r="C23" s="293"/>
      <c r="D23" s="293"/>
      <c r="E23" s="293"/>
      <c r="F23" s="293"/>
      <c r="G23" s="293"/>
      <c r="H23" s="293"/>
      <c r="I23" s="293"/>
      <c r="J23" s="293"/>
    </row>
    <row r="24" spans="1:10" ht="12.75">
      <c r="A24" s="129" t="s">
        <v>382</v>
      </c>
      <c r="B24" s="130"/>
      <c r="C24" s="130"/>
      <c r="D24" s="130"/>
      <c r="E24" s="130"/>
      <c r="F24" s="127"/>
      <c r="G24" s="127"/>
      <c r="H24" s="127"/>
      <c r="I24" s="127"/>
      <c r="J24" s="127"/>
    </row>
    <row r="25" spans="1:13" ht="12.75">
      <c r="A25" s="130" t="s">
        <v>383</v>
      </c>
      <c r="B25" s="130"/>
      <c r="C25" s="130"/>
      <c r="D25" s="130"/>
      <c r="E25" s="130"/>
      <c r="F25" s="127"/>
      <c r="G25" s="127"/>
      <c r="H25" s="127"/>
      <c r="I25" s="127"/>
      <c r="J25" s="127"/>
      <c r="L25" s="131"/>
      <c r="M25" s="131"/>
    </row>
    <row r="26" spans="1:13" ht="12.75">
      <c r="A26" s="124" t="s">
        <v>384</v>
      </c>
      <c r="B26" s="128"/>
      <c r="C26" s="128"/>
      <c r="D26" s="128"/>
      <c r="E26" s="128"/>
      <c r="F26" s="127"/>
      <c r="G26" s="127"/>
      <c r="H26" s="127"/>
      <c r="I26" s="127"/>
      <c r="J26" s="127"/>
      <c r="L26" s="131"/>
      <c r="M26" s="131"/>
    </row>
    <row r="27" spans="1:13" ht="12.75">
      <c r="A27" s="292" t="s">
        <v>385</v>
      </c>
      <c r="B27" s="292"/>
      <c r="C27" s="292"/>
      <c r="D27" s="292"/>
      <c r="E27" s="292"/>
      <c r="F27" s="292"/>
      <c r="G27" s="292"/>
      <c r="H27" s="292"/>
      <c r="I27" s="292"/>
      <c r="J27" s="292"/>
      <c r="L27" s="131"/>
      <c r="M27" s="131"/>
    </row>
    <row r="28" spans="1:13" ht="12.75">
      <c r="A28" s="124" t="s">
        <v>386</v>
      </c>
      <c r="B28" s="128"/>
      <c r="C28" s="128"/>
      <c r="D28" s="128"/>
      <c r="E28" s="128"/>
      <c r="F28" s="127"/>
      <c r="G28" s="127"/>
      <c r="H28" s="127"/>
      <c r="I28" s="127"/>
      <c r="J28" s="127"/>
      <c r="L28" s="131"/>
      <c r="M28" s="131"/>
    </row>
    <row r="29" spans="1:13" ht="12.75">
      <c r="A29" s="292" t="s">
        <v>387</v>
      </c>
      <c r="B29" s="292"/>
      <c r="C29" s="292"/>
      <c r="D29" s="292"/>
      <c r="E29" s="292"/>
      <c r="F29" s="292"/>
      <c r="G29" s="292"/>
      <c r="H29" s="292"/>
      <c r="I29" s="292"/>
      <c r="J29" s="292"/>
      <c r="L29" s="131"/>
      <c r="M29" s="131"/>
    </row>
    <row r="30" spans="1:14" ht="12.75">
      <c r="A30" s="124" t="s">
        <v>388</v>
      </c>
      <c r="B30" s="125"/>
      <c r="C30" s="125"/>
      <c r="D30" s="125"/>
      <c r="E30" s="125"/>
      <c r="F30" s="127"/>
      <c r="G30" s="127"/>
      <c r="H30" s="127"/>
      <c r="I30" s="127"/>
      <c r="J30" s="127"/>
      <c r="L30" s="131"/>
      <c r="M30" s="131"/>
      <c r="N30" s="132"/>
    </row>
    <row r="31" spans="1:15" ht="30.75" customHeight="1">
      <c r="A31" s="292" t="s">
        <v>395</v>
      </c>
      <c r="B31" s="292"/>
      <c r="C31" s="292"/>
      <c r="D31" s="292"/>
      <c r="E31" s="292"/>
      <c r="F31" s="292"/>
      <c r="G31" s="292"/>
      <c r="H31" s="292"/>
      <c r="I31" s="292"/>
      <c r="J31" s="292"/>
      <c r="L31" s="133"/>
      <c r="M31" s="134"/>
      <c r="N31" s="132"/>
      <c r="O31" s="132"/>
    </row>
    <row r="32" spans="1:15" ht="12.75">
      <c r="A32" s="124" t="s">
        <v>389</v>
      </c>
      <c r="B32" s="125"/>
      <c r="C32" s="125"/>
      <c r="D32" s="125"/>
      <c r="E32" s="125"/>
      <c r="F32" s="127"/>
      <c r="G32" s="127"/>
      <c r="H32" s="127"/>
      <c r="I32" s="127"/>
      <c r="J32" s="127"/>
      <c r="L32" s="135"/>
      <c r="M32" s="136"/>
      <c r="N32" s="132"/>
      <c r="O32" s="132"/>
    </row>
    <row r="33" spans="1:13" ht="53.25" customHeight="1">
      <c r="A33" s="292" t="s">
        <v>390</v>
      </c>
      <c r="B33" s="292"/>
      <c r="C33" s="292"/>
      <c r="D33" s="292"/>
      <c r="E33" s="292"/>
      <c r="F33" s="292"/>
      <c r="G33" s="292"/>
      <c r="H33" s="292"/>
      <c r="I33" s="292"/>
      <c r="J33" s="292"/>
      <c r="M33" s="137"/>
    </row>
  </sheetData>
  <sheetProtection/>
  <mergeCells count="15">
    <mergeCell ref="A29:J29"/>
    <mergeCell ref="A31:J31"/>
    <mergeCell ref="A33:J33"/>
    <mergeCell ref="A12:J12"/>
    <mergeCell ref="A14:J14"/>
    <mergeCell ref="A16:J16"/>
    <mergeCell ref="A18:J18"/>
    <mergeCell ref="A20:J20"/>
    <mergeCell ref="A22:J22"/>
    <mergeCell ref="A2:J2"/>
    <mergeCell ref="A6:J6"/>
    <mergeCell ref="A8:J8"/>
    <mergeCell ref="A10:J10"/>
    <mergeCell ref="A23:J23"/>
    <mergeCell ref="A27:J27"/>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33:J33 A31:J31 A29:J29 A27:J27 A22:J25 A8:J8 A6 A10:J10 A12:J12 A14:J14 A16:J16 A18:J18 A20:J20">
      <formula1>4</formula1>
      <formula2>1000</formula2>
    </dataValidation>
  </dataValidations>
  <printOptions/>
  <pageMargins left="0.75" right="0.75" top="1" bottom="1" header="0.5" footer="0.5"/>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Almira Hernaut</cp:lastModifiedBy>
  <cp:lastPrinted>2017-10-30T09:42:41Z</cp:lastPrinted>
  <dcterms:created xsi:type="dcterms:W3CDTF">2008-10-17T11:51:54Z</dcterms:created>
  <dcterms:modified xsi:type="dcterms:W3CDTF">2017-10-30T09:49:05Z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