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2165" windowHeight="8175" activeTab="0"/>
  </bookViews>
  <sheets>
    <sheet name="OPĆI PODACI" sheetId="1" r:id="rId1"/>
    <sheet name="Bilanca" sheetId="2" r:id="rId2"/>
    <sheet name="RDG" sheetId="3" r:id="rId3"/>
    <sheet name="NT_I" sheetId="4" r:id="rId4"/>
    <sheet name="NT_D" sheetId="5" r:id="rId5"/>
    <sheet name="PK" sheetId="6" r:id="rId6"/>
    <sheet name="Bilješke" sheetId="7" r:id="rId7"/>
  </sheets>
  <definedNames>
    <definedName name="_xlnm.Print_Area" localSheetId="6">'Bilješke'!$A$1:$J$33</definedName>
    <definedName name="_xlnm.Print_Area" localSheetId="0">'OPĆI PODACI'!$A$1:$I$75</definedName>
    <definedName name="_xlnm.Print_Area" localSheetId="5">'PK'!$A$1:$K$25</definedName>
  </definedNames>
  <calcPr fullCalcOnLoad="1"/>
</workbook>
</file>

<file path=xl/comments7.xml><?xml version="1.0" encoding="utf-8"?>
<comments xmlns="http://schemas.openxmlformats.org/spreadsheetml/2006/main">
  <authors>
    <author>a</author>
  </authors>
  <commentList>
    <comment ref="A12" authorId="0">
      <text>
        <r>
          <rPr>
            <sz val="8"/>
            <rFont val="Tahoma"/>
            <family val="2"/>
          </rPr>
          <t xml:space="preserve">Podatak pod </t>
        </r>
        <r>
          <rPr>
            <b/>
            <sz val="8"/>
            <rFont val="Tahoma"/>
            <family val="2"/>
          </rPr>
          <t xml:space="preserve"> Neizvjesnosti</t>
        </r>
        <r>
          <rPr>
            <sz val="8"/>
            <rFont val="Tahoma"/>
            <family val="2"/>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4" authorId="0">
      <text>
        <r>
          <rPr>
            <sz val="8"/>
            <rFont val="Tahoma"/>
            <family val="2"/>
          </rPr>
          <t xml:space="preserve">Podatak pod </t>
        </r>
        <r>
          <rPr>
            <b/>
            <sz val="8"/>
            <rFont val="Tahoma"/>
            <family val="2"/>
          </rPr>
          <t>Rezultati poslovanja</t>
        </r>
        <r>
          <rPr>
            <sz val="8"/>
            <rFont val="Tahoma"/>
            <family val="2"/>
          </rPr>
          <t xml:space="preserve"> obuhvaća komentar uprave društva o financijskom i poslovnom rezultatu u promatranom tromjesečju i kumulativnom razdoblju u usporedbi s istim razdobljem prethodne godine.
</t>
        </r>
      </text>
    </comment>
    <comment ref="A16" authorId="0">
      <text>
        <r>
          <rPr>
            <sz val="8"/>
            <rFont val="Tahoma"/>
            <family val="2"/>
          </rPr>
          <t xml:space="preserve">Podatak pod </t>
        </r>
        <r>
          <rPr>
            <b/>
            <sz val="8"/>
            <rFont val="Tahoma"/>
            <family val="2"/>
          </rPr>
          <t>Prihodi po djelatnostima</t>
        </r>
        <r>
          <rPr>
            <sz val="8"/>
            <rFont val="Tahoma"/>
            <family val="2"/>
          </rPr>
          <t xml:space="preserve"> obuhvaća analizu planiranih i ostvarenih prihoda po temeljnim djelatnostima za promatrano tromjesečje, uz navođenje razloga za eventualna odstupanja.
</t>
        </r>
      </text>
    </comment>
    <comment ref="A18" authorId="0">
      <text>
        <r>
          <rPr>
            <sz val="8"/>
            <rFont val="Tahoma"/>
            <family val="2"/>
          </rPr>
          <t xml:space="preserve">Podatak pod </t>
        </r>
        <r>
          <rPr>
            <b/>
            <sz val="8"/>
            <rFont val="Tahoma"/>
            <family val="2"/>
          </rPr>
          <t>Opis usluga</t>
        </r>
        <r>
          <rPr>
            <sz val="8"/>
            <rFont val="Tahoma"/>
            <family val="2"/>
          </rPr>
          <t xml:space="preserve"> obuhvaća popis osnovnih usluga te opis planiranog uvođenja novih usluga.
</t>
        </r>
      </text>
    </comment>
    <comment ref="A20" authorId="0">
      <text>
        <r>
          <rPr>
            <sz val="8"/>
            <rFont val="Tahoma"/>
            <family val="2"/>
          </rPr>
          <t xml:space="preserve">Podatak pod </t>
        </r>
        <r>
          <rPr>
            <b/>
            <sz val="8"/>
            <rFont val="Tahoma"/>
            <family val="2"/>
          </rPr>
          <t xml:space="preserve">Operativni i ostali troškovi </t>
        </r>
        <r>
          <rPr>
            <sz val="8"/>
            <rFont val="Tahoma"/>
            <family val="2"/>
          </rPr>
          <t xml:space="preserve">obuhvaća kratku analizu strukture troškova te analizu ostvarenih i planiranih troškova u promatranom tromjesečju i kumulativnom razdoblju u usporedbi s istim razdobljem prethodne godine.
</t>
        </r>
      </text>
    </comment>
    <comment ref="A24" authorId="0">
      <text>
        <r>
          <rPr>
            <sz val="8"/>
            <rFont val="Tahoma"/>
            <family val="2"/>
          </rPr>
          <t xml:space="preserve">Podatak pod </t>
        </r>
        <r>
          <rPr>
            <b/>
            <sz val="8"/>
            <rFont val="Tahoma"/>
            <family val="2"/>
          </rPr>
          <t>Likvidnost</t>
        </r>
        <r>
          <rPr>
            <sz val="8"/>
            <rFont val="Tahoma"/>
            <family val="2"/>
          </rPr>
          <t xml:space="preserve"> obuhvaća komentar uprave o poslovanju društva s obzirom na problematiku likvidnosti i solventnosti, kako u tekućem tromjesečju, tako i u budućim razdobljima.
</t>
        </r>
      </text>
    </comment>
    <comment ref="E26" authorId="0">
      <text>
        <r>
          <rPr>
            <sz val="8"/>
            <rFont val="Tahoma"/>
            <family val="2"/>
          </rPr>
          <t>Podatak pod</t>
        </r>
        <r>
          <rPr>
            <b/>
            <sz val="8"/>
            <rFont val="Tahoma"/>
            <family val="2"/>
          </rPr>
          <t xml:space="preserve"> Promjene računovodstvenih politika</t>
        </r>
        <r>
          <rPr>
            <sz val="8"/>
            <rFont val="Tahoma"/>
            <family val="2"/>
          </rPr>
          <t xml:space="preserve"> obuhvaća komentar uprave o svim značajnijim promjenama računovodstvenih politika u tekućem tromjesečju koje imaju bilo kakav utjecaj na sastavljanje i objavljivanje financijskih izvješća. 
</t>
        </r>
      </text>
    </comment>
    <comment ref="E28" authorId="0">
      <text>
        <r>
          <rPr>
            <sz val="8"/>
            <rFont val="Tahoma"/>
            <family val="2"/>
          </rPr>
          <t xml:space="preserve">Podatak pod </t>
        </r>
        <r>
          <rPr>
            <b/>
            <sz val="8"/>
            <rFont val="Tahoma"/>
            <family val="2"/>
          </rPr>
          <t xml:space="preserve">Pravna pitanja </t>
        </r>
        <r>
          <rPr>
            <sz val="8"/>
            <rFont val="Tahoma"/>
            <family val="2"/>
          </rPr>
          <t xml:space="preserve">obuhvaća komentar uprave o važnijim sudskim sporovima u kojima društvo sudjeluje kao tužitelj ili tuženik i njihovom značaju za poslovanje društva.
</t>
        </r>
      </text>
    </comment>
    <comment ref="E30" authorId="0">
      <text>
        <r>
          <rPr>
            <sz val="8"/>
            <rFont val="Tahoma"/>
            <family val="2"/>
          </rPr>
          <t xml:space="preserve">Podatak pod </t>
        </r>
        <r>
          <rPr>
            <b/>
            <sz val="8"/>
            <rFont val="Tahoma"/>
            <family val="2"/>
          </rPr>
          <t>Ostale napomene</t>
        </r>
        <r>
          <rPr>
            <sz val="8"/>
            <rFont val="Tahoma"/>
            <family val="2"/>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<sst xmlns="http://schemas.openxmlformats.org/spreadsheetml/2006/main" count="462" uniqueCount="401">
  <si>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</si>
  <si>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</si>
  <si>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</si>
  <si>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</si>
  <si>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</si>
  <si>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</si>
  <si>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u razdoblju __.__.____. do __.__.____.</t>
  </si>
  <si>
    <t>Obveznik: _____________________________________________________________</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</si>
  <si>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</si>
  <si>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</si>
  <si>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</si>
  <si>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</si>
  <si>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rPr>
      <t>(115+116+120+124+125+126+129+130)</t>
    </r>
  </si>
  <si>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</si>
  <si>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</si>
  <si>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</si>
  <si>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t xml:space="preserve">   3. Ostali novčani izdaci od investicijskih aktivnosti</t>
  </si>
  <si>
    <t>C1) NETO POVEĆANJE NOVČANOG TIJEKA OD FINANCIJSKIH
       AKTIVNOSTI (030-036)</t>
  </si>
  <si>
    <t>C2) NETO SMANJENJE NOVČANOG TIJEKA OD FINANCIJSKIH
       AKTIVNOSTI (036-030)</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</si>
  <si>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</si>
  <si>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</si>
  <si>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</si>
  <si>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</si>
  <si>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</si>
  <si>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</si>
  <si>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</si>
  <si>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</si>
  <si>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</si>
  <si>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</si>
  <si>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</si>
  <si>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</si>
  <si>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</si>
  <si>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</si>
  <si>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</si>
  <si>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</si>
  <si>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</si>
  <si>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</si>
  <si>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</si>
  <si>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</si>
  <si>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</si>
  <si>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</si>
  <si>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</si>
  <si>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</si>
  <si>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</si>
  <si>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</si>
  <si>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3. Dobit ili gubitak s osnove ponovnog vrednovanja financijske
         imovine raspoložive za prodaju</t>
  </si>
  <si>
    <t xml:space="preserve">     7. Ostala financijska imovina </t>
  </si>
  <si>
    <t>II.  Ukupno novčani izdaci od poslovnih aktivnosti (007 do 012)</t>
  </si>
  <si>
    <t>IV. Ukupno novčani izdaci od investicijskih aktivnosti (022 do 024)</t>
  </si>
  <si>
    <t>V. Ukupno novčani primici od financijskih aktivnosti (028 do 030)</t>
  </si>
  <si>
    <t xml:space="preserve">   8. Ostali poslovni rashodi</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</si>
  <si>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</si>
  <si>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</si>
  <si>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</si>
  <si>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</si>
  <si>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</si>
  <si>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</si>
  <si>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</si>
  <si>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</si>
  <si>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</si>
  <si>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</si>
  <si>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</si>
  <si>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</si>
  <si>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</si>
  <si>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</si>
  <si>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</si>
  <si>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</si>
  <si>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</si>
  <si>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</si>
  <si>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</si>
  <si>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</si>
  <si>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</si>
  <si>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</si>
  <si>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</si>
  <si>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</si>
  <si>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</si>
  <si>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</si>
  <si>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</si>
  <si>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</si>
  <si>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</si>
  <si>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</si>
  <si>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</si>
  <si>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</si>
  <si>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</si>
  <si>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</si>
  <si>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</si>
  <si>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</si>
  <si>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</si>
  <si>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</si>
  <si>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</si>
  <si>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</si>
  <si>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</si>
  <si>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</si>
  <si>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</si>
  <si>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</si>
  <si>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</si>
  <si>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</si>
  <si>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</si>
  <si>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</si>
  <si>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</si>
  <si>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</si>
  <si>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</si>
  <si>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</si>
  <si>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</si>
  <si>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</si>
  <si>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</si>
  <si>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</si>
  <si>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</si>
  <si>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</si>
  <si>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</si>
  <si>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</si>
  <si>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</si>
  <si>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1. Izdaci za razvoj</t>
  </si>
  <si>
    <t xml:space="preserve">   3. Goodwill</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</si>
  <si>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</si>
  <si>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</si>
  <si>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</si>
  <si>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</si>
  <si>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</si>
  <si>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</si>
  <si>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</si>
  <si>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</si>
  <si>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</si>
  <si>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</si>
  <si>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</si>
  <si>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</si>
  <si>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</si>
  <si>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</si>
  <si>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</si>
  <si>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</si>
  <si>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</si>
  <si>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</si>
  <si>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</si>
  <si>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</si>
  <si>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</si>
  <si>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</si>
  <si>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</si>
  <si>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</si>
  <si>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</si>
  <si>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</si>
  <si>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</si>
  <si>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</si>
  <si>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</si>
  <si>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</si>
  <si>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</si>
  <si>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</si>
  <si>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</si>
  <si>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</si>
  <si>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</si>
  <si>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</si>
  <si>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</si>
  <si>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</si>
  <si>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</si>
  <si>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</si>
  <si>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</si>
  <si>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</si>
  <si>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</si>
  <si>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</si>
  <si>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</si>
  <si>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</si>
  <si>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</si>
  <si>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</si>
  <si>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</si>
  <si>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</si>
  <si>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</si>
  <si>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</si>
  <si>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</si>
  <si>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</si>
  <si>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</si>
  <si>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1. Zadržana dobit</t>
  </si>
  <si>
    <t>2. Preneseni gubitak</t>
  </si>
  <si>
    <t>1. Dobit poslovne godine</t>
  </si>
  <si>
    <t>2. Gubitak poslovne godine</t>
  </si>
  <si>
    <t>VII. MANJINSKI INTERES</t>
  </si>
  <si>
    <t xml:space="preserve">   1. Novčani primici od izdavanja vlasničkih i dužničkih financijskih instrumenata</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</si>
  <si>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</si>
  <si>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</si>
  <si>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</si>
  <si>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</si>
  <si>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</si>
  <si>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</si>
  <si>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</si>
  <si>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</si>
  <si>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8.  Ulaganja koja se obračunavaju metodom udjela</t>
  </si>
  <si>
    <t>IV. POTRAŽIVANJA (030 do 032)</t>
  </si>
  <si>
    <t>V. ODGOĐENA POREZNA IMOVINA</t>
  </si>
  <si>
    <t>A) KAPITAL I REZERVE</t>
  </si>
  <si>
    <t>XIV. DOBIT ILI GUBITAK RAZDOBLJA</t>
  </si>
  <si>
    <t>VI. SVEOBUHVATNA DOBIT ILI GUBITAK RAZDOBLJA</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</si>
  <si>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</si>
  <si>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</si>
  <si>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</si>
  <si>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</si>
  <si>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</si>
  <si>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</si>
  <si>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</si>
  <si>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</si>
  <si>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</si>
  <si>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</si>
  <si>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</si>
  <si>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</si>
  <si>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</si>
  <si>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</si>
  <si>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</si>
  <si>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</si>
  <si>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</si>
  <si>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</si>
  <si>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</si>
  <si>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</si>
  <si>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</si>
  <si>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</si>
  <si>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</si>
  <si>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</si>
  <si>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</si>
  <si>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</si>
  <si>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</si>
  <si>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</si>
  <si>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</si>
  <si>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</si>
  <si>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</si>
  <si>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</si>
  <si>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</si>
  <si>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</si>
  <si>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</si>
  <si>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</si>
  <si>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</si>
  <si>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</si>
  <si>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</si>
  <si>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</si>
  <si>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</si>
  <si>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</si>
  <si>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</si>
  <si>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</si>
  <si>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</si>
  <si>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</si>
  <si>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</si>
  <si>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rPr>
      <t>(146-147)</t>
    </r>
  </si>
  <si>
    <r>
      <t xml:space="preserve">XIII. DOBIT ILI GUBITAK RAZDOBLJA </t>
    </r>
    <r>
      <rPr>
        <sz val="9"/>
        <rFont val="Arial"/>
        <family val="2"/>
      </rPr>
      <t>(148-151)</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</si>
  <si>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</si>
  <si>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</si>
  <si>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</si>
  <si>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</si>
  <si>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</si>
  <si>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</si>
  <si>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</si>
  <si>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</si>
  <si>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</si>
  <si>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</si>
  <si>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</si>
  <si>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</si>
  <si>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</si>
  <si>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</si>
  <si>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</si>
  <si>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</si>
  <si>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</si>
  <si>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</si>
  <si>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</si>
  <si>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</si>
  <si>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</si>
  <si>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</si>
  <si>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</si>
  <si>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</si>
  <si>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</si>
  <si>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</si>
  <si>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</si>
  <si>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</si>
  <si>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</si>
  <si>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</si>
  <si>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</si>
  <si>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</si>
  <si>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</si>
  <si>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</si>
  <si>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</si>
  <si>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</si>
  <si>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</si>
  <si>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</si>
  <si>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</si>
  <si>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</si>
  <si>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</si>
  <si>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 xml:space="preserve">AOP
</t>
    </r>
    <r>
      <rPr>
        <b/>
        <sz val="8"/>
        <rFont val="Arial"/>
        <family val="2"/>
      </rPr>
      <t>oznaka</t>
    </r>
  </si>
  <si>
    <t>Bilješke uz financijske izvještaje</t>
  </si>
  <si>
    <t>IZVJEŠTAJ O PROMJENAMA KAPITALA</t>
  </si>
  <si>
    <t>za razdoblje od</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</si>
  <si>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</si>
  <si>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</si>
  <si>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</si>
  <si>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</si>
  <si>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</si>
  <si>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</si>
  <si>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</si>
  <si>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</si>
  <si>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</si>
  <si>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</si>
  <si>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</si>
  <si>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</si>
  <si>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</si>
  <si>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</si>
  <si>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</si>
  <si>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</si>
  <si>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</si>
  <si>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</si>
  <si>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</si>
  <si>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</si>
  <si>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</si>
  <si>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</si>
  <si>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 xml:space="preserve">AOP
</t>
    </r>
    <r>
      <rPr>
        <b/>
        <sz val="8"/>
        <rFont val="Arial"/>
        <family val="2"/>
      </rPr>
      <t>oznaka</t>
    </r>
  </si>
  <si>
    <t>1. Financijski izvjštaji (bilanca, račun dobiti i gubitka, izvještaj o novčanom tijeku, izvještaj o promjenama</t>
  </si>
  <si>
    <t xml:space="preserve">  kapitala i bilješke uz financijske izvještaje)</t>
  </si>
  <si>
    <t>2. Međuizvještaj poslovodstva,</t>
  </si>
  <si>
    <t>3. Izjavu osoba odgovornih za sastavljanje izvještaja izdavatelja.</t>
  </si>
  <si>
    <r>
      <t>DODATAK BILANCI</t>
    </r>
    <r>
      <rPr>
        <b/>
        <sz val="8"/>
        <rFont val="Arial"/>
        <family val="2"/>
      </rPr>
      <t xml:space="preserve"> (popunjava poduzetnik koji sastavlja konsolidirani financijski izvještaj)</t>
    </r>
  </si>
  <si>
    <t>Napomena 1.: Dodatak bilanci popunjavaju poduzetnici koji sastavljaju konsolidirane financijske izvještaje.</t>
  </si>
  <si>
    <t>DODATAK RDG-u (popunjava poduzetnik koji sastavlja konsolidirani financijski izvještaj)</t>
  </si>
  <si>
    <t>DODATAK Izvještaju o  ostaloj sveobuhvatnoj dobiti (popunjava poduzetnik koji sastavlja konsolidirani financijski izvještaj)</t>
  </si>
  <si>
    <t>Kumulativno</t>
  </si>
  <si>
    <t>Tromjesečje</t>
  </si>
  <si>
    <t>Tromjesečni financijski izvještaj poduzetnika TFI-POD</t>
  </si>
  <si>
    <t>(krajem izvještajnog razdoblja)</t>
  </si>
  <si>
    <t>Prethodno razdoblje</t>
  </si>
  <si>
    <t>Tekuće razdoblje</t>
  </si>
  <si>
    <t xml:space="preserve">     3. Novčani primici od kamata</t>
  </si>
  <si>
    <t xml:space="preserve">     4. Novčani primici od dividendi</t>
  </si>
  <si>
    <t>03275841</t>
  </si>
  <si>
    <t>080008303</t>
  </si>
  <si>
    <t>42523247815</t>
  </si>
  <si>
    <t>AUTO HRVATSKA d.d.</t>
  </si>
  <si>
    <t>ZAGREB</t>
  </si>
  <si>
    <t>Heinzelova 70</t>
  </si>
  <si>
    <t>ah@autohrvatska.hr</t>
  </si>
  <si>
    <t>www.autohrvatska.hr</t>
  </si>
  <si>
    <t>Zagreb</t>
  </si>
  <si>
    <t>Grad Zagreb</t>
  </si>
  <si>
    <t>DA</t>
  </si>
  <si>
    <t>4531</t>
  </si>
  <si>
    <t>MAN IMPORTER HRVATSKA D.O.O.</t>
  </si>
  <si>
    <t>1411152</t>
  </si>
  <si>
    <t>AUTO HRVATSKA AUTODIJELOVI D.O.O.</t>
  </si>
  <si>
    <t>2942836</t>
  </si>
  <si>
    <t>AUTO HRVATSKA PRODAJNO SERVISNI CENTRI D.O.O.</t>
  </si>
  <si>
    <t>1778293</t>
  </si>
  <si>
    <t>AUTO HRVATSKA AUTOMOBILI D.O.O.</t>
  </si>
  <si>
    <t>1411110</t>
  </si>
  <si>
    <t>AUTO HRVATSKA CENTAR D.O.O.</t>
  </si>
  <si>
    <t>2439000</t>
  </si>
  <si>
    <t>AUTO TANGENTA D.O.O.</t>
  </si>
  <si>
    <t>4149149</t>
  </si>
  <si>
    <t>KAM I BUS IMPORTER D.O.O.</t>
  </si>
  <si>
    <t>MAN IMPORTER MAKEDONIJA D.O.O.E.L.</t>
  </si>
  <si>
    <t>SKOPJE</t>
  </si>
  <si>
    <t>6536387</t>
  </si>
  <si>
    <t>KAM I BUS D.O.O.E.L.</t>
  </si>
  <si>
    <t>7172761</t>
  </si>
  <si>
    <t>KAM I BUS D.O.O.</t>
  </si>
  <si>
    <t>DOBOJ</t>
  </si>
  <si>
    <t>218808920000</t>
  </si>
  <si>
    <t>MAN IMPORTER BH D.O.O.</t>
  </si>
  <si>
    <t>SARAJEVO-ILIDŽA</t>
  </si>
  <si>
    <t>202256450000</t>
  </si>
  <si>
    <t>LJUBLJANA</t>
  </si>
  <si>
    <t>8097526000</t>
  </si>
  <si>
    <t>KAMION IMPORTER D.O.O.</t>
  </si>
  <si>
    <t>4219012880002</t>
  </si>
  <si>
    <t>Hernaut Almira, Korpar Marina</t>
  </si>
  <si>
    <t>01/6167 613, 01/6137 639</t>
  </si>
  <si>
    <t>01/6167 564</t>
  </si>
  <si>
    <t>ahernaut@autohrvatska.hr ; mkorpar@autohrvatska.hr</t>
  </si>
  <si>
    <t>Tihava Bogdan, Srebrenović Robert</t>
  </si>
  <si>
    <t>1. Podjela dionica</t>
  </si>
  <si>
    <t>Nije bilo podjela</t>
  </si>
  <si>
    <t>2. Zarada po dionici</t>
  </si>
  <si>
    <t>U okviru planiranog</t>
  </si>
  <si>
    <t>3. Promjena vlasničke strukture</t>
  </si>
  <si>
    <t>4. Pripajanja i spajanja</t>
  </si>
  <si>
    <t>Nije bilo spajanja</t>
  </si>
  <si>
    <t>5. Neizvjesnost (opis slučajeva kod kojih postoji neizvjesnost naplate prihoda ili mogućih budućih trans.)</t>
  </si>
  <si>
    <t>Kratkotrajna i dugotrajna potraživanja osigurana su odgovarajućim instrumentima, pa je manja vjerojatnost nastanka značajnih troškova s naslova otpisa. Kod neizvjesne naplate rade se vrijednosna usklađenja potraživanja od kupaca te rezerviraju troškovi.
Također se rezerviraju troškovi za rizike po sudskim sporovima za koje na dan bilance postoji vjerojatnost nastajanja.</t>
  </si>
  <si>
    <t>6. Rezultati poslovanja</t>
  </si>
  <si>
    <t>7. Prihodi po djelatnostima / segmentima</t>
  </si>
  <si>
    <t>U okviru očekivanih poslovnih planova.</t>
  </si>
  <si>
    <t>8. Opis proizvoda ili usluga</t>
  </si>
  <si>
    <t xml:space="preserve">Uvoz i distribucija rezervnih dijelova, alata, guma, ulja i maziva te opreme za osobna i gospodarska vozila. Uvoz  prodaja i servis  novih i rabljenih gospodarskih vozila marke MAN, NEOPLAN, OTOKAR i FORD. Prodaja i servis novih i rabljenih osobnih vozila marke FORD, VW, AUDI, ŠKODA, FIAT, MAZDA. Poslovanje nekretninama i upravljanje društvima. Zastupanje u osiguranju.
</t>
  </si>
  <si>
    <t>9. Operativni i ostali troškovi</t>
  </si>
  <si>
    <t xml:space="preserve">10. Zakonski propisana revizija godišnjih financijskih izvještaja </t>
  </si>
  <si>
    <t xml:space="preserve">Zakonski propisanu reviziju godišnjih financijskih izvještaja izvršila je tvtka Leitner Leitner d.o.o. Zagreb  </t>
  </si>
  <si>
    <t>11. Likvidnost</t>
  </si>
  <si>
    <t>Likvidnost Tvrtke je zadovoljavajuća a posljedica je dosljednje primjene financijske i komercijalne politike.</t>
  </si>
  <si>
    <t>12. Promjene računovodstvenih politika</t>
  </si>
  <si>
    <t xml:space="preserve">U promatranom  polugodištu nije bilo promjene računovodstvenih politika. </t>
  </si>
  <si>
    <t>13. Pravna pitanja</t>
  </si>
  <si>
    <t>Sva pravna pitanja u kojem je društvo u položaju tuženika ili tužitelja nisu od  večeg značaja za utjecaj na poslovni rezultat.</t>
  </si>
  <si>
    <t>14. Ostale napomene</t>
  </si>
  <si>
    <t>Sva društva su u 100% vlasništvu Matice, udio društva MAN Importer d.o.o. u društvu Auto Hrvatska PSC d.o.o. prenesen je na Maticu.</t>
  </si>
  <si>
    <t>Financijski izvještaji izrađeni su prema MSFI.  
U 06/2018 uplaćen je temeljni kapital za novo društvo KAMION IMPORTER d.o.o. (BiH)</t>
  </si>
  <si>
    <t>Ostvarena neto konsolidirana dobit za  razdoblje 1.1.2018. - 30.06.2018.  iznosi 23.777.976 kuna.</t>
  </si>
  <si>
    <t xml:space="preserve">U razdoblju 01.01.2018 - 30.06.2018. Poslovna grupa ostvarila je ukupan prihod u visini od  680.126.306 kuna što je 10,23 % više u odnosu na isto razdoblje 2017. godine. Ukupni rashodi ostvareni su u iznosu od 655.057.866 kuna što je 8,41 % više u odnosu na isto razdoblje 2017. godine.
 </t>
  </si>
  <si>
    <t>Obveznik: AUTO HRVATSKA d.d. - GRUPA</t>
  </si>
  <si>
    <t>stanje na dan 30.06.2018.</t>
  </si>
  <si>
    <t>u razdoblju 01.01. 2018.  do 30.06.2018.</t>
  </si>
  <si>
    <t>01.01.2018.</t>
  </si>
  <si>
    <t>30.06.2018.</t>
  </si>
  <si>
    <t>u razdoblju 01.01.2018. do 30.06.2018.</t>
  </si>
</sst>
</file>

<file path=xl/styles.xml><?xml version="1.0" encoding="utf-8"?>
<styleSheet xmlns="http://schemas.openxmlformats.org/spreadsheetml/2006/main">
  <numFmts count="3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s>
  <fonts count="57">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u val="single"/>
      <sz val="9"/>
      <name val="Arial"/>
      <family val="2"/>
    </font>
    <font>
      <sz val="9"/>
      <color indexed="8"/>
      <name val="Arial"/>
      <family val="2"/>
    </font>
    <font>
      <b/>
      <sz val="7"/>
      <name val="Arial"/>
      <family val="2"/>
    </font>
    <font>
      <sz val="12"/>
      <name val="Arial"/>
      <family val="2"/>
    </font>
    <font>
      <b/>
      <sz val="9"/>
      <color indexed="8"/>
      <name val="Arial"/>
      <family val="2"/>
    </font>
    <font>
      <b/>
      <sz val="10"/>
      <color indexed="8"/>
      <name val="Arial"/>
      <family val="2"/>
    </font>
    <font>
      <sz val="8"/>
      <color indexed="8"/>
      <name val="Arial"/>
      <family val="2"/>
    </font>
    <font>
      <sz val="8"/>
      <name val="Tahoma"/>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indexed="65"/>
        <bgColor indexed="64"/>
      </patternFill>
    </fill>
    <fill>
      <patternFill patternType="solid">
        <fgColor indexed="65"/>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hair"/>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9" fillId="0" borderId="0">
      <alignment vertical="top"/>
      <protection/>
    </xf>
    <xf numFmtId="0" fontId="0" fillId="32" borderId="7" applyNumberFormat="0" applyFont="0" applyAlignment="0" applyProtection="0"/>
    <xf numFmtId="0" fontId="3" fillId="0" borderId="0">
      <alignment/>
      <protection/>
    </xf>
    <xf numFmtId="0" fontId="52" fillId="27" borderId="8" applyNumberFormat="0" applyAlignment="0" applyProtection="0"/>
    <xf numFmtId="9" fontId="0" fillId="0" borderId="0" applyFont="0" applyFill="0" applyBorder="0" applyAlignment="0" applyProtection="0"/>
    <xf numFmtId="0" fontId="9" fillId="0" borderId="0">
      <alignment vertical="top"/>
      <protection/>
    </xf>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32">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0" fontId="3" fillId="0" borderId="0" xfId="59" applyFont="1" applyAlignment="1">
      <alignment/>
      <protection/>
    </xf>
    <xf numFmtId="0" fontId="0" fillId="0" borderId="0" xfId="59" applyFont="1" applyAlignment="1">
      <alignment/>
      <protection/>
    </xf>
    <xf numFmtId="0" fontId="3" fillId="0" borderId="16" xfId="59" applyFont="1" applyFill="1" applyBorder="1" applyAlignment="1" applyProtection="1">
      <alignment horizontal="center" vertical="center"/>
      <protection hidden="1" locked="0"/>
    </xf>
    <xf numFmtId="0" fontId="2"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vertical="center"/>
      <protection hidden="1"/>
    </xf>
    <xf numFmtId="0" fontId="3" fillId="0" borderId="0" xfId="59" applyFont="1" applyFill="1" applyBorder="1" applyAlignment="1" applyProtection="1">
      <alignment horizontal="center" vertical="center" wrapText="1"/>
      <protection hidden="1"/>
    </xf>
    <xf numFmtId="0" fontId="3" fillId="0" borderId="0" xfId="59" applyFont="1" applyBorder="1" applyAlignment="1" applyProtection="1">
      <alignment/>
      <protection hidden="1"/>
    </xf>
    <xf numFmtId="0" fontId="12" fillId="0" borderId="0" xfId="59" applyFont="1" applyBorder="1" applyAlignment="1" applyProtection="1">
      <alignment horizontal="right" vertical="center" wrapText="1"/>
      <protection hidden="1"/>
    </xf>
    <xf numFmtId="0" fontId="12" fillId="0" borderId="0" xfId="59" applyNumberFormat="1" applyFont="1" applyFill="1" applyBorder="1" applyAlignment="1" applyProtection="1">
      <alignment horizontal="right" vertical="center" shrinkToFit="1"/>
      <protection hidden="1" locked="0"/>
    </xf>
    <xf numFmtId="0" fontId="12" fillId="0" borderId="0" xfId="59" applyFont="1" applyFill="1" applyBorder="1" applyAlignment="1" applyProtection="1">
      <alignment horizontal="left" vertical="center"/>
      <protection hidden="1"/>
    </xf>
    <xf numFmtId="0" fontId="3" fillId="0" borderId="0" xfId="59" applyFont="1" applyBorder="1" applyAlignment="1" applyProtection="1">
      <alignment horizontal="left"/>
      <protection hidden="1"/>
    </xf>
    <xf numFmtId="0" fontId="3" fillId="0" borderId="0" xfId="59" applyFont="1" applyBorder="1" applyAlignment="1" applyProtection="1">
      <alignment vertical="top"/>
      <protection hidden="1"/>
    </xf>
    <xf numFmtId="0" fontId="3" fillId="0" borderId="0" xfId="59" applyFont="1" applyBorder="1" applyAlignment="1" applyProtection="1">
      <alignment horizontal="right"/>
      <protection hidden="1"/>
    </xf>
    <xf numFmtId="0" fontId="3" fillId="0" borderId="0" xfId="59" applyFont="1" applyBorder="1" applyAlignment="1" applyProtection="1">
      <alignment/>
      <protection hidden="1"/>
    </xf>
    <xf numFmtId="0" fontId="2" fillId="0" borderId="0" xfId="59" applyFont="1" applyBorder="1" applyAlignment="1" applyProtection="1">
      <alignment vertical="top"/>
      <protection hidden="1"/>
    </xf>
    <xf numFmtId="0" fontId="3" fillId="0" borderId="0" xfId="59" applyFont="1" applyFill="1" applyBorder="1" applyAlignment="1" applyProtection="1">
      <alignment/>
      <protection hidden="1"/>
    </xf>
    <xf numFmtId="0" fontId="3" fillId="0" borderId="0" xfId="59" applyFont="1" applyBorder="1" applyAlignment="1" applyProtection="1">
      <alignment wrapText="1"/>
      <protection hidden="1"/>
    </xf>
    <xf numFmtId="0" fontId="3" fillId="0" borderId="0" xfId="59" applyFont="1" applyBorder="1" applyAlignment="1" applyProtection="1">
      <alignment horizontal="right" vertical="top"/>
      <protection hidden="1"/>
    </xf>
    <xf numFmtId="0" fontId="3" fillId="0" borderId="0" xfId="59" applyFont="1" applyBorder="1" applyAlignment="1">
      <alignment/>
      <protection/>
    </xf>
    <xf numFmtId="0" fontId="3" fillId="0" borderId="0" xfId="59" applyFont="1" applyBorder="1" applyAlignment="1" applyProtection="1">
      <alignment horizontal="left" vertical="top"/>
      <protection hidden="1"/>
    </xf>
    <xf numFmtId="0" fontId="3" fillId="0" borderId="17" xfId="59" applyFont="1" applyBorder="1" applyAlignment="1" applyProtection="1">
      <alignment/>
      <protection hidden="1"/>
    </xf>
    <xf numFmtId="0" fontId="3" fillId="0" borderId="0" xfId="59" applyFont="1" applyBorder="1" applyAlignment="1" applyProtection="1">
      <alignment vertical="center"/>
      <protection hidden="1"/>
    </xf>
    <xf numFmtId="0" fontId="3" fillId="0" borderId="18" xfId="59" applyFont="1" applyBorder="1" applyAlignment="1" applyProtection="1">
      <alignment/>
      <protection hidden="1"/>
    </xf>
    <xf numFmtId="0" fontId="3" fillId="0" borderId="18" xfId="59" applyFont="1" applyBorder="1" applyAlignment="1">
      <alignment/>
      <protection/>
    </xf>
    <xf numFmtId="0" fontId="9" fillId="0" borderId="0" xfId="64">
      <alignment vertical="top"/>
      <protection/>
    </xf>
    <xf numFmtId="0" fontId="9" fillId="0" borderId="0" xfId="64" applyAlignment="1">
      <alignment/>
      <protection/>
    </xf>
    <xf numFmtId="0" fontId="16" fillId="0" borderId="0" xfId="64" applyFont="1" applyAlignment="1">
      <alignment/>
      <protection/>
    </xf>
    <xf numFmtId="0" fontId="10" fillId="0" borderId="0" xfId="64" applyFont="1" applyFill="1" applyBorder="1" applyAlignment="1">
      <alignment horizontal="center" vertical="center" wrapText="1"/>
      <protection/>
    </xf>
    <xf numFmtId="0" fontId="7" fillId="0" borderId="0" xfId="64" applyFont="1" applyFill="1" applyBorder="1" applyAlignment="1" applyProtection="1">
      <alignment horizontal="center" vertical="center"/>
      <protection hidden="1"/>
    </xf>
    <xf numFmtId="167"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4" fillId="0" borderId="0" xfId="64" applyFont="1" applyBorder="1" applyAlignment="1" applyProtection="1">
      <alignment vertical="center"/>
      <protection hidden="1"/>
    </xf>
    <xf numFmtId="0" fontId="3" fillId="0" borderId="0" xfId="59" applyFont="1" applyBorder="1" applyAlignment="1" applyProtection="1">
      <alignment horizontal="right" wrapText="1"/>
      <protection hidden="1"/>
    </xf>
    <xf numFmtId="0" fontId="3" fillId="0" borderId="0" xfId="59"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0" fillId="0" borderId="19" xfId="0" applyFont="1" applyFill="1" applyBorder="1" applyAlignment="1">
      <alignment vertical="center"/>
    </xf>
    <xf numFmtId="0" fontId="6" fillId="0" borderId="20"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protection hidden="1"/>
    </xf>
    <xf numFmtId="0" fontId="2" fillId="0" borderId="21"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0" fillId="0" borderId="19" xfId="0" applyFill="1" applyBorder="1" applyAlignment="1">
      <alignment/>
    </xf>
    <xf numFmtId="0" fontId="6" fillId="0" borderId="21"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3" xfId="0" applyNumberFormat="1" applyFont="1" applyFill="1" applyBorder="1" applyAlignment="1" applyProtection="1">
      <alignment vertical="center"/>
      <protection hidden="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1" xfId="0" applyFont="1" applyFill="1" applyBorder="1" applyAlignment="1">
      <alignment horizontal="center" vertical="center"/>
    </xf>
    <xf numFmtId="49" fontId="6" fillId="0" borderId="21"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0" xfId="0" applyFont="1" applyFill="1" applyBorder="1" applyAlignment="1">
      <alignment horizontal="center" vertical="center"/>
    </xf>
    <xf numFmtId="49" fontId="6" fillId="0" borderId="2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4" applyFont="1" applyFill="1" applyAlignment="1">
      <alignment wrapText="1"/>
      <protection/>
    </xf>
    <xf numFmtId="0" fontId="0" fillId="0" borderId="0" xfId="0" applyFont="1" applyFill="1" applyAlignment="1">
      <alignment/>
    </xf>
    <xf numFmtId="0" fontId="0" fillId="0" borderId="0" xfId="64" applyFont="1" applyFill="1" applyBorder="1" applyAlignment="1">
      <alignment wrapText="1"/>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xf>
    <xf numFmtId="0" fontId="3" fillId="0" borderId="17" xfId="59" applyFont="1" applyBorder="1" applyAlignment="1">
      <alignment/>
      <protection/>
    </xf>
    <xf numFmtId="0" fontId="3" fillId="0" borderId="24" xfId="59" applyFont="1" applyBorder="1" applyAlignment="1">
      <alignment/>
      <protection/>
    </xf>
    <xf numFmtId="0" fontId="3" fillId="0" borderId="25" xfId="59" applyFont="1" applyFill="1" applyBorder="1" applyAlignment="1" applyProtection="1">
      <alignment horizontal="left" vertical="center" wrapText="1"/>
      <protection hidden="1"/>
    </xf>
    <xf numFmtId="0" fontId="3" fillId="0" borderId="16" xfId="59" applyFont="1" applyFill="1" applyBorder="1" applyAlignment="1" applyProtection="1">
      <alignment vertical="center"/>
      <protection hidden="1"/>
    </xf>
    <xf numFmtId="0" fontId="3" fillId="0" borderId="25" xfId="59" applyFont="1" applyBorder="1" applyAlignment="1" applyProtection="1">
      <alignment horizontal="left" vertical="center" wrapText="1"/>
      <protection hidden="1"/>
    </xf>
    <xf numFmtId="0" fontId="3" fillId="0" borderId="16" xfId="59" applyFont="1" applyBorder="1" applyAlignment="1" applyProtection="1">
      <alignment/>
      <protection hidden="1"/>
    </xf>
    <xf numFmtId="0" fontId="12" fillId="0" borderId="0" xfId="59" applyFont="1" applyBorder="1" applyAlignment="1" applyProtection="1">
      <alignment horizontal="right"/>
      <protection hidden="1"/>
    </xf>
    <xf numFmtId="0" fontId="3" fillId="0" borderId="25" xfId="59" applyFont="1" applyFill="1" applyBorder="1" applyAlignment="1" applyProtection="1">
      <alignment/>
      <protection hidden="1"/>
    </xf>
    <xf numFmtId="0" fontId="3" fillId="0" borderId="25" xfId="59" applyFont="1" applyBorder="1" applyAlignment="1" applyProtection="1">
      <alignment wrapText="1"/>
      <protection hidden="1"/>
    </xf>
    <xf numFmtId="0" fontId="3" fillId="0" borderId="16" xfId="59" applyFont="1" applyBorder="1" applyAlignment="1" applyProtection="1">
      <alignment horizontal="right"/>
      <protection hidden="1"/>
    </xf>
    <xf numFmtId="0" fontId="3" fillId="0" borderId="25" xfId="59" applyFont="1" applyBorder="1" applyAlignment="1" applyProtection="1">
      <alignment/>
      <protection hidden="1"/>
    </xf>
    <xf numFmtId="0" fontId="3" fillId="0" borderId="16" xfId="59" applyFont="1" applyBorder="1" applyAlignment="1" applyProtection="1">
      <alignment horizontal="right" wrapText="1"/>
      <protection hidden="1"/>
    </xf>
    <xf numFmtId="0" fontId="2" fillId="0" borderId="25" xfId="59" applyFont="1" applyFill="1" applyBorder="1" applyAlignment="1" applyProtection="1">
      <alignment horizontal="right" vertical="center"/>
      <protection hidden="1" locked="0"/>
    </xf>
    <xf numFmtId="0" fontId="3" fillId="0" borderId="25" xfId="59" applyFont="1" applyBorder="1" applyAlignment="1" applyProtection="1">
      <alignment vertical="top"/>
      <protection hidden="1"/>
    </xf>
    <xf numFmtId="0" fontId="3" fillId="0" borderId="25" xfId="59" applyFont="1" applyBorder="1" applyAlignment="1" applyProtection="1">
      <alignment horizontal="left" vertical="top" wrapText="1"/>
      <protection hidden="1"/>
    </xf>
    <xf numFmtId="0" fontId="3" fillId="0" borderId="25" xfId="59" applyFont="1" applyBorder="1" applyAlignment="1" applyProtection="1">
      <alignment horizontal="left" vertical="top" indent="2"/>
      <protection hidden="1"/>
    </xf>
    <xf numFmtId="0" fontId="3" fillId="0" borderId="16" xfId="59" applyFont="1" applyBorder="1" applyAlignment="1" applyProtection="1">
      <alignment horizontal="right" vertical="top"/>
      <protection hidden="1"/>
    </xf>
    <xf numFmtId="0" fontId="3" fillId="0" borderId="16" xfId="59" applyFont="1" applyBorder="1" applyAlignment="1" applyProtection="1">
      <alignment horizontal="left" vertical="top"/>
      <protection hidden="1"/>
    </xf>
    <xf numFmtId="0" fontId="3" fillId="0" borderId="25" xfId="59" applyFont="1" applyBorder="1" applyAlignment="1" applyProtection="1">
      <alignment horizontal="left"/>
      <protection hidden="1"/>
    </xf>
    <xf numFmtId="0" fontId="3" fillId="0" borderId="24" xfId="59" applyFont="1" applyBorder="1" applyAlignment="1" applyProtection="1">
      <alignment/>
      <protection hidden="1"/>
    </xf>
    <xf numFmtId="0" fontId="3" fillId="0" borderId="16" xfId="59" applyFont="1" applyBorder="1" applyAlignment="1" applyProtection="1">
      <alignment horizontal="left"/>
      <protection hidden="1"/>
    </xf>
    <xf numFmtId="0" fontId="3" fillId="0" borderId="25" xfId="59" applyFont="1" applyFill="1" applyBorder="1" applyAlignment="1" applyProtection="1">
      <alignment vertical="center"/>
      <protection hidden="1"/>
    </xf>
    <xf numFmtId="0" fontId="14" fillId="0" borderId="25" xfId="64" applyFont="1" applyFill="1" applyBorder="1" applyAlignment="1" applyProtection="1">
      <alignment vertical="center"/>
      <protection hidden="1"/>
    </xf>
    <xf numFmtId="0" fontId="14" fillId="0" borderId="0" xfId="64" applyFont="1" applyBorder="1" applyAlignment="1" applyProtection="1">
      <alignment horizontal="left"/>
      <protection hidden="1"/>
    </xf>
    <xf numFmtId="0" fontId="9" fillId="0" borderId="0" xfId="64" applyBorder="1" applyAlignment="1">
      <alignment/>
      <protection/>
    </xf>
    <xf numFmtId="0" fontId="9" fillId="0" borderId="25" xfId="64" applyBorder="1" applyAlignment="1">
      <alignment/>
      <protection/>
    </xf>
    <xf numFmtId="0" fontId="2" fillId="0" borderId="16" xfId="59" applyFont="1" applyBorder="1" applyAlignment="1" applyProtection="1">
      <alignment vertical="center"/>
      <protection hidden="1"/>
    </xf>
    <xf numFmtId="0" fontId="3" fillId="0" borderId="26" xfId="59" applyFont="1" applyBorder="1" applyAlignment="1" applyProtection="1">
      <alignment/>
      <protection hidden="1"/>
    </xf>
    <xf numFmtId="0" fontId="3" fillId="0" borderId="27" xfId="59" applyFont="1" applyFill="1" applyBorder="1" applyAlignment="1" applyProtection="1">
      <alignment horizontal="right" vertical="top" wrapText="1"/>
      <protection hidden="1"/>
    </xf>
    <xf numFmtId="0" fontId="3" fillId="0" borderId="28" xfId="59" applyFont="1" applyFill="1" applyBorder="1" applyAlignment="1" applyProtection="1">
      <alignment horizontal="right" vertical="top" wrapText="1"/>
      <protection hidden="1"/>
    </xf>
    <xf numFmtId="0" fontId="3" fillId="0" borderId="28" xfId="59" applyFont="1" applyFill="1" applyBorder="1" applyAlignment="1" applyProtection="1">
      <alignment/>
      <protection hidden="1"/>
    </xf>
    <xf numFmtId="0" fontId="3" fillId="0" borderId="29" xfId="59" applyFont="1" applyFill="1" applyBorder="1" applyAlignment="1" applyProtection="1">
      <alignment/>
      <protection hidden="1"/>
    </xf>
    <xf numFmtId="14" fontId="2" fillId="0" borderId="21" xfId="59" applyNumberFormat="1" applyFont="1" applyFill="1" applyBorder="1" applyAlignment="1" applyProtection="1">
      <alignment horizontal="center" vertical="center"/>
      <protection hidden="1" locked="0"/>
    </xf>
    <xf numFmtId="1" fontId="2" fillId="0" borderId="20" xfId="59" applyNumberFormat="1" applyFont="1" applyFill="1" applyBorder="1" applyAlignment="1" applyProtection="1">
      <alignment horizontal="center" vertical="center"/>
      <protection hidden="1" locked="0"/>
    </xf>
    <xf numFmtId="3" fontId="2" fillId="0" borderId="20" xfId="59" applyNumberFormat="1" applyFont="1" applyFill="1" applyBorder="1" applyAlignment="1" applyProtection="1">
      <alignment horizontal="right" vertical="center"/>
      <protection hidden="1" locked="0"/>
    </xf>
    <xf numFmtId="0" fontId="2" fillId="0" borderId="20" xfId="59" applyFont="1" applyFill="1" applyBorder="1" applyAlignment="1" applyProtection="1">
      <alignment horizontal="center" vertical="center"/>
      <protection hidden="1" locked="0"/>
    </xf>
    <xf numFmtId="49" fontId="2" fillId="0" borderId="20" xfId="59" applyNumberFormat="1" applyFont="1" applyFill="1" applyBorder="1" applyAlignment="1" applyProtection="1">
      <alignment horizontal="right" vertical="center"/>
      <protection hidden="1" locked="0"/>
    </xf>
    <xf numFmtId="0" fontId="1" fillId="0" borderId="16" xfId="59" applyFont="1" applyBorder="1" applyAlignment="1" applyProtection="1">
      <alignment horizontal="right"/>
      <protection hidden="1"/>
    </xf>
    <xf numFmtId="0" fontId="1" fillId="0" borderId="0" xfId="59" applyFont="1" applyBorder="1" applyAlignment="1" applyProtection="1">
      <alignment horizontal="right"/>
      <protection hidden="1"/>
    </xf>
    <xf numFmtId="0" fontId="1" fillId="0" borderId="0" xfId="59" applyFont="1" applyBorder="1" applyAlignment="1" applyProtection="1">
      <alignment vertical="top"/>
      <protection hidden="1"/>
    </xf>
    <xf numFmtId="0" fontId="1" fillId="0" borderId="0" xfId="59" applyFont="1" applyBorder="1" applyAlignment="1" applyProtection="1">
      <alignment/>
      <protection hidden="1"/>
    </xf>
    <xf numFmtId="0" fontId="1" fillId="0" borderId="25" xfId="59" applyFont="1" applyBorder="1" applyAlignment="1" applyProtection="1">
      <alignment horizontal="left" vertical="top" indent="2"/>
      <protection hidden="1"/>
    </xf>
    <xf numFmtId="0" fontId="3" fillId="0" borderId="0" xfId="59" applyFont="1" applyAlignment="1">
      <alignment/>
      <protection/>
    </xf>
    <xf numFmtId="0" fontId="0" fillId="0" borderId="0" xfId="59" applyFont="1" applyAlignment="1">
      <alignment/>
      <protection/>
    </xf>
    <xf numFmtId="0" fontId="1" fillId="33" borderId="16" xfId="59" applyFont="1" applyFill="1" applyBorder="1" applyAlignment="1" applyProtection="1">
      <alignment horizontal="right" vertical="top"/>
      <protection hidden="1"/>
    </xf>
    <xf numFmtId="0" fontId="1" fillId="33" borderId="0" xfId="59" applyFont="1" applyFill="1" applyBorder="1" applyAlignment="1" applyProtection="1">
      <alignment horizontal="right" vertical="top"/>
      <protection hidden="1"/>
    </xf>
    <xf numFmtId="0" fontId="1" fillId="33" borderId="0" xfId="59" applyFont="1" applyFill="1" applyBorder="1" applyAlignment="1" applyProtection="1">
      <alignment horizontal="right"/>
      <protection hidden="1"/>
    </xf>
    <xf numFmtId="0" fontId="1" fillId="0" borderId="0" xfId="59" applyFont="1" applyBorder="1" applyAlignment="1" applyProtection="1">
      <alignment horizontal="right" vertical="top"/>
      <protection hidden="1"/>
    </xf>
    <xf numFmtId="0" fontId="1" fillId="0" borderId="25" xfId="59" applyFont="1" applyBorder="1" applyAlignment="1" applyProtection="1">
      <alignment/>
      <protection hidden="1"/>
    </xf>
    <xf numFmtId="0" fontId="6" fillId="0" borderId="16" xfId="59" applyFont="1" applyFill="1" applyBorder="1" applyAlignment="1" applyProtection="1">
      <alignment horizontal="right" vertical="center"/>
      <protection hidden="1" locked="0"/>
    </xf>
    <xf numFmtId="0" fontId="1" fillId="0" borderId="0" xfId="59" applyFont="1" applyFill="1" applyBorder="1" applyAlignment="1">
      <alignment horizontal="right"/>
      <protection/>
    </xf>
    <xf numFmtId="0" fontId="6" fillId="0" borderId="0" xfId="59" applyFont="1" applyFill="1" applyBorder="1" applyAlignment="1" applyProtection="1">
      <alignment horizontal="right" vertical="center"/>
      <protection hidden="1" locked="0"/>
    </xf>
    <xf numFmtId="49" fontId="6" fillId="0" borderId="0" xfId="59" applyNumberFormat="1" applyFont="1" applyFill="1" applyBorder="1" applyAlignment="1" applyProtection="1">
      <alignment horizontal="center" vertical="center"/>
      <protection hidden="1" locked="0"/>
    </xf>
    <xf numFmtId="49" fontId="6" fillId="0" borderId="25" xfId="59" applyNumberFormat="1" applyFont="1" applyFill="1" applyBorder="1" applyAlignment="1" applyProtection="1">
      <alignment horizontal="center" vertical="center"/>
      <protection hidden="1" locked="0"/>
    </xf>
    <xf numFmtId="0" fontId="1" fillId="0" borderId="0" xfId="59" applyFont="1" applyBorder="1" applyAlignment="1" applyProtection="1">
      <alignment horizontal="right" vertical="top" wrapText="1"/>
      <protection hidden="1"/>
    </xf>
    <xf numFmtId="0" fontId="1" fillId="0" borderId="0" xfId="59" applyFont="1" applyBorder="1" applyAlignment="1" applyProtection="1">
      <alignment horizontal="right" wrapText="1"/>
      <protection hidden="1"/>
    </xf>
    <xf numFmtId="0" fontId="1" fillId="0" borderId="25" xfId="59" applyFont="1" applyBorder="1" applyAlignment="1" applyProtection="1">
      <alignment horizontal="left" vertical="top" wrapText="1" indent="2"/>
      <protection hidden="1"/>
    </xf>
    <xf numFmtId="0" fontId="3" fillId="0" borderId="16" xfId="59" applyFont="1" applyBorder="1" applyAlignment="1" applyProtection="1">
      <alignment horizontal="right" vertical="top"/>
      <protection hidden="1"/>
    </xf>
    <xf numFmtId="0" fontId="3" fillId="0" borderId="0" xfId="59" applyFont="1" applyBorder="1" applyAlignment="1" applyProtection="1">
      <alignment horizontal="right" vertical="top"/>
      <protection hidden="1"/>
    </xf>
    <xf numFmtId="0" fontId="3" fillId="0" borderId="0" xfId="59" applyFont="1" applyBorder="1" applyAlignment="1" applyProtection="1">
      <alignment horizontal="right"/>
      <protection hidden="1"/>
    </xf>
    <xf numFmtId="0" fontId="3" fillId="0" borderId="25" xfId="59" applyFont="1" applyBorder="1" applyAlignment="1" applyProtection="1">
      <alignment/>
      <protection hidden="1"/>
    </xf>
    <xf numFmtId="0" fontId="7" fillId="34" borderId="0" xfId="57" applyFont="1" applyFill="1" applyBorder="1" applyAlignment="1">
      <alignment horizontal="left" vertical="top"/>
      <protection/>
    </xf>
    <xf numFmtId="0" fontId="0" fillId="34" borderId="0" xfId="57" applyFont="1" applyFill="1" applyBorder="1" applyAlignment="1">
      <alignment horizontal="left" vertical="center"/>
      <protection/>
    </xf>
    <xf numFmtId="0" fontId="7" fillId="34" borderId="0" xfId="57" applyFont="1" applyFill="1" applyBorder="1" applyAlignment="1">
      <alignment horizontal="left" vertical="center"/>
      <protection/>
    </xf>
    <xf numFmtId="0" fontId="0" fillId="34" borderId="0" xfId="0" applyFont="1" applyFill="1" applyBorder="1" applyAlignment="1" applyProtection="1">
      <alignment vertical="center"/>
      <protection/>
    </xf>
    <xf numFmtId="0" fontId="0" fillId="34" borderId="0" xfId="57" applyFont="1" applyFill="1" applyBorder="1" applyAlignment="1">
      <alignment horizontal="left" vertical="top"/>
      <protection/>
    </xf>
    <xf numFmtId="0" fontId="0" fillId="35" borderId="0" xfId="0" applyFill="1" applyAlignment="1">
      <alignment/>
    </xf>
    <xf numFmtId="0" fontId="7" fillId="34" borderId="0" xfId="58" applyFont="1" applyFill="1" applyBorder="1" applyAlignment="1">
      <alignment horizontal="left" vertical="top"/>
      <protection/>
    </xf>
    <xf numFmtId="0" fontId="0" fillId="34" borderId="0" xfId="58" applyFont="1" applyFill="1" applyBorder="1" applyAlignment="1">
      <alignment horizontal="left" vertical="top"/>
      <protection/>
    </xf>
    <xf numFmtId="43" fontId="0" fillId="0" borderId="0" xfId="0" applyNumberFormat="1" applyAlignment="1">
      <alignment/>
    </xf>
    <xf numFmtId="3" fontId="1" fillId="0" borderId="10" xfId="0" applyNumberFormat="1" applyFont="1" applyFill="1" applyBorder="1" applyAlignment="1">
      <alignment/>
    </xf>
    <xf numFmtId="3" fontId="1" fillId="0" borderId="13" xfId="0" applyNumberFormat="1" applyFont="1" applyFill="1" applyBorder="1" applyAlignment="1">
      <alignment/>
    </xf>
    <xf numFmtId="3" fontId="1" fillId="0" borderId="15" xfId="0" applyNumberFormat="1" applyFont="1" applyFill="1" applyBorder="1" applyAlignment="1">
      <alignment/>
    </xf>
    <xf numFmtId="3" fontId="1" fillId="0" borderId="10" xfId="0" applyNumberFormat="1" applyFont="1" applyBorder="1" applyAlignment="1">
      <alignment/>
    </xf>
    <xf numFmtId="3" fontId="1" fillId="0" borderId="13" xfId="0" applyNumberFormat="1" applyFont="1" applyBorder="1" applyAlignment="1">
      <alignment/>
    </xf>
    <xf numFmtId="3" fontId="1" fillId="0" borderId="15" xfId="0" applyNumberFormat="1" applyFont="1" applyBorder="1" applyAlignment="1">
      <alignment/>
    </xf>
    <xf numFmtId="3" fontId="0" fillId="0" borderId="0" xfId="0" applyNumberFormat="1" applyFont="1" applyFill="1" applyAlignment="1">
      <alignment/>
    </xf>
    <xf numFmtId="14" fontId="7" fillId="0" borderId="0" xfId="64" applyNumberFormat="1" applyFont="1" applyFill="1" applyBorder="1" applyAlignment="1" applyProtection="1">
      <alignment horizontal="center" vertical="center"/>
      <protection hidden="1" locked="0"/>
    </xf>
    <xf numFmtId="3" fontId="0" fillId="0" borderId="0" xfId="0" applyNumberFormat="1" applyFill="1" applyAlignment="1">
      <alignment/>
    </xf>
    <xf numFmtId="0" fontId="3" fillId="0" borderId="16" xfId="59" applyFont="1" applyBorder="1" applyAlignment="1" applyProtection="1">
      <alignment horizontal="right" vertical="center" wrapText="1"/>
      <protection hidden="1"/>
    </xf>
    <xf numFmtId="0" fontId="3" fillId="0" borderId="0" xfId="59" applyFont="1" applyBorder="1" applyAlignment="1" applyProtection="1">
      <alignment horizontal="right" wrapText="1"/>
      <protection hidden="1"/>
    </xf>
    <xf numFmtId="0" fontId="3" fillId="0" borderId="16" xfId="59" applyFont="1" applyBorder="1" applyAlignment="1" applyProtection="1">
      <alignment horizontal="right" wrapText="1"/>
      <protection hidden="1"/>
    </xf>
    <xf numFmtId="49" fontId="2" fillId="0" borderId="27" xfId="59" applyNumberFormat="1" applyFont="1" applyFill="1" applyBorder="1" applyAlignment="1" applyProtection="1">
      <alignment horizontal="center" vertical="center"/>
      <protection hidden="1" locked="0"/>
    </xf>
    <xf numFmtId="49" fontId="2" fillId="0" borderId="29" xfId="59" applyNumberFormat="1" applyFont="1" applyFill="1" applyBorder="1" applyAlignment="1" applyProtection="1">
      <alignment horizontal="center" vertical="center"/>
      <protection hidden="1" locked="0"/>
    </xf>
    <xf numFmtId="0" fontId="2" fillId="0" borderId="16" xfId="59" applyFont="1" applyFill="1" applyBorder="1" applyAlignment="1" applyProtection="1">
      <alignment horizontal="left" vertical="center" wrapText="1"/>
      <protection hidden="1"/>
    </xf>
    <xf numFmtId="0" fontId="2" fillId="0" borderId="0" xfId="59" applyFont="1" applyFill="1" applyBorder="1" applyAlignment="1" applyProtection="1">
      <alignment horizontal="left" vertical="center" wrapText="1"/>
      <protection hidden="1"/>
    </xf>
    <xf numFmtId="0" fontId="2" fillId="0" borderId="25" xfId="59" applyFont="1" applyFill="1" applyBorder="1" applyAlignment="1" applyProtection="1">
      <alignment horizontal="left" vertical="center" wrapText="1"/>
      <protection hidden="1"/>
    </xf>
    <xf numFmtId="0" fontId="11" fillId="0" borderId="16" xfId="59" applyFont="1" applyBorder="1" applyAlignment="1" applyProtection="1">
      <alignment horizontal="center" vertical="center" wrapText="1"/>
      <protection hidden="1"/>
    </xf>
    <xf numFmtId="0" fontId="11" fillId="0" borderId="0" xfId="59" applyFont="1" applyBorder="1" applyAlignment="1" applyProtection="1">
      <alignment horizontal="center" vertical="center" wrapText="1"/>
      <protection hidden="1"/>
    </xf>
    <xf numFmtId="0" fontId="11" fillId="0" borderId="25" xfId="59" applyFont="1" applyBorder="1" applyAlignment="1" applyProtection="1">
      <alignment horizontal="center" vertical="center" wrapText="1"/>
      <protection hidden="1"/>
    </xf>
    <xf numFmtId="0" fontId="3" fillId="0" borderId="16" xfId="59" applyFont="1" applyBorder="1" applyAlignment="1" applyProtection="1">
      <alignment horizontal="right" vertical="center"/>
      <protection hidden="1"/>
    </xf>
    <xf numFmtId="0" fontId="3" fillId="0" borderId="25" xfId="59" applyFont="1" applyBorder="1" applyAlignment="1" applyProtection="1">
      <alignment horizontal="right"/>
      <protection hidden="1"/>
    </xf>
    <xf numFmtId="0" fontId="1" fillId="0" borderId="16" xfId="59" applyFont="1" applyBorder="1" applyAlignment="1" applyProtection="1">
      <alignment horizontal="right" vertical="center" wrapText="1"/>
      <protection hidden="1"/>
    </xf>
    <xf numFmtId="0" fontId="1" fillId="0" borderId="25" xfId="59" applyFont="1" applyBorder="1" applyAlignment="1" applyProtection="1">
      <alignment horizontal="right" wrapText="1"/>
      <protection hidden="1"/>
    </xf>
    <xf numFmtId="0" fontId="2" fillId="0" borderId="27" xfId="59" applyFont="1" applyFill="1" applyBorder="1" applyAlignment="1" applyProtection="1">
      <alignment horizontal="left" vertical="center"/>
      <protection hidden="1" locked="0"/>
    </xf>
    <xf numFmtId="0" fontId="3" fillId="0" borderId="28" xfId="59" applyFont="1" applyFill="1" applyBorder="1" applyAlignment="1">
      <alignment horizontal="left" vertical="center"/>
      <protection/>
    </xf>
    <xf numFmtId="0" fontId="3" fillId="0" borderId="29" xfId="59" applyFont="1" applyFill="1" applyBorder="1" applyAlignment="1">
      <alignment horizontal="left" vertical="center"/>
      <protection/>
    </xf>
    <xf numFmtId="1" fontId="2" fillId="0" borderId="27" xfId="59" applyNumberFormat="1" applyFont="1" applyFill="1" applyBorder="1" applyAlignment="1" applyProtection="1">
      <alignment horizontal="center" vertical="center"/>
      <protection hidden="1" locked="0"/>
    </xf>
    <xf numFmtId="1" fontId="2" fillId="0" borderId="29" xfId="59" applyNumberFormat="1" applyFont="1" applyFill="1" applyBorder="1" applyAlignment="1" applyProtection="1">
      <alignment horizontal="center" vertical="center"/>
      <protection hidden="1" locked="0"/>
    </xf>
    <xf numFmtId="0" fontId="4" fillId="0" borderId="27" xfId="53" applyFill="1" applyBorder="1" applyAlignment="1" applyProtection="1">
      <alignment/>
      <protection hidden="1" locked="0"/>
    </xf>
    <xf numFmtId="0" fontId="2" fillId="0" borderId="28" xfId="59" applyFont="1" applyFill="1" applyBorder="1" applyAlignment="1" applyProtection="1">
      <alignment/>
      <protection hidden="1" locked="0"/>
    </xf>
    <xf numFmtId="0" fontId="2" fillId="0" borderId="29" xfId="59" applyFont="1" applyFill="1" applyBorder="1" applyAlignment="1" applyProtection="1">
      <alignment/>
      <protection hidden="1" locked="0"/>
    </xf>
    <xf numFmtId="0" fontId="3" fillId="0" borderId="28" xfId="59" applyFont="1" applyFill="1" applyBorder="1" applyAlignment="1">
      <alignment horizontal="left"/>
      <protection/>
    </xf>
    <xf numFmtId="0" fontId="3" fillId="0" borderId="29" xfId="59" applyFont="1" applyFill="1" applyBorder="1" applyAlignment="1">
      <alignment horizontal="left"/>
      <protection/>
    </xf>
    <xf numFmtId="0" fontId="3" fillId="0" borderId="0" xfId="59" applyFont="1" applyBorder="1" applyAlignment="1" applyProtection="1">
      <alignment horizontal="right"/>
      <protection hidden="1"/>
    </xf>
    <xf numFmtId="0" fontId="3" fillId="0" borderId="0" xfId="59" applyFont="1" applyBorder="1" applyAlignment="1" applyProtection="1">
      <alignment horizontal="right" vertical="center"/>
      <protection hidden="1"/>
    </xf>
    <xf numFmtId="0" fontId="3" fillId="0" borderId="16" xfId="59" applyFont="1" applyBorder="1" applyAlignment="1" applyProtection="1">
      <alignment horizontal="center" vertical="center"/>
      <protection hidden="1"/>
    </xf>
    <xf numFmtId="0" fontId="3" fillId="0" borderId="0" xfId="59" applyFont="1" applyBorder="1" applyAlignment="1">
      <alignment horizontal="center" vertical="center"/>
      <protection/>
    </xf>
    <xf numFmtId="0" fontId="3" fillId="0" borderId="0" xfId="59" applyFont="1" applyBorder="1" applyAlignment="1">
      <alignment horizontal="center"/>
      <protection/>
    </xf>
    <xf numFmtId="0" fontId="3" fillId="0" borderId="0" xfId="59" applyFont="1" applyBorder="1" applyAlignment="1">
      <alignment horizontal="center" vertical="center"/>
      <protection/>
    </xf>
    <xf numFmtId="0" fontId="3" fillId="0" borderId="0" xfId="59" applyFont="1" applyBorder="1" applyAlignment="1">
      <alignment vertical="center"/>
      <protection/>
    </xf>
    <xf numFmtId="0" fontId="3" fillId="0" borderId="0" xfId="59" applyFont="1" applyBorder="1" applyAlignment="1">
      <alignment horizontal="center"/>
      <protection/>
    </xf>
    <xf numFmtId="0" fontId="3" fillId="0" borderId="25" xfId="59" applyFont="1" applyBorder="1" applyAlignment="1">
      <alignment horizontal="center"/>
      <protection/>
    </xf>
    <xf numFmtId="0" fontId="3" fillId="0" borderId="0" xfId="59" applyFont="1" applyBorder="1" applyAlignment="1" applyProtection="1">
      <alignment horizontal="center" vertical="top"/>
      <protection hidden="1"/>
    </xf>
    <xf numFmtId="0" fontId="3" fillId="0" borderId="0" xfId="59" applyFont="1" applyBorder="1" applyAlignment="1" applyProtection="1">
      <alignment horizontal="center"/>
      <protection hidden="1"/>
    </xf>
    <xf numFmtId="0" fontId="3" fillId="0" borderId="17" xfId="59" applyFont="1" applyBorder="1" applyAlignment="1" applyProtection="1">
      <alignment horizontal="center"/>
      <protection hidden="1"/>
    </xf>
    <xf numFmtId="0" fontId="2" fillId="0" borderId="28" xfId="59" applyFont="1" applyFill="1" applyBorder="1" applyAlignment="1" applyProtection="1">
      <alignment horizontal="left" vertical="center"/>
      <protection hidden="1" locked="0"/>
    </xf>
    <xf numFmtId="0" fontId="2" fillId="0" borderId="29" xfId="59" applyFont="1" applyFill="1" applyBorder="1" applyAlignment="1" applyProtection="1">
      <alignment horizontal="left" vertical="center"/>
      <protection hidden="1" locked="0"/>
    </xf>
    <xf numFmtId="0" fontId="3" fillId="0" borderId="0" xfId="59" applyFont="1" applyBorder="1" applyAlignment="1" applyProtection="1">
      <alignment vertical="top" wrapText="1"/>
      <protection hidden="1"/>
    </xf>
    <xf numFmtId="0" fontId="3" fillId="0" borderId="0" xfId="59" applyFont="1" applyBorder="1" applyAlignment="1" applyProtection="1">
      <alignment wrapText="1"/>
      <protection hidden="1"/>
    </xf>
    <xf numFmtId="0" fontId="6" fillId="36" borderId="27" xfId="59" applyFont="1" applyFill="1" applyBorder="1" applyAlignment="1" applyProtection="1">
      <alignment horizontal="right" vertical="center"/>
      <protection hidden="1" locked="0"/>
    </xf>
    <xf numFmtId="0" fontId="6" fillId="36" borderId="28" xfId="59" applyFont="1" applyFill="1" applyBorder="1" applyAlignment="1" applyProtection="1">
      <alignment horizontal="right" vertical="center"/>
      <protection hidden="1" locked="0"/>
    </xf>
    <xf numFmtId="0" fontId="6" fillId="36" borderId="29" xfId="59" applyFont="1" applyFill="1" applyBorder="1" applyAlignment="1" applyProtection="1">
      <alignment horizontal="right" vertical="center"/>
      <protection hidden="1" locked="0"/>
    </xf>
    <xf numFmtId="0" fontId="1" fillId="37" borderId="28" xfId="59" applyFont="1" applyFill="1" applyBorder="1" applyAlignment="1">
      <alignment horizontal="right"/>
      <protection/>
    </xf>
    <xf numFmtId="49" fontId="6" fillId="36" borderId="27" xfId="59" applyNumberFormat="1" applyFont="1" applyFill="1" applyBorder="1" applyAlignment="1" applyProtection="1">
      <alignment horizontal="center" vertical="center"/>
      <protection hidden="1" locked="0"/>
    </xf>
    <xf numFmtId="49" fontId="6" fillId="37" borderId="29" xfId="59" applyNumberFormat="1" applyFont="1" applyFill="1" applyBorder="1" applyAlignment="1" applyProtection="1">
      <alignment horizontal="center" vertical="center"/>
      <protection hidden="1" locked="0"/>
    </xf>
    <xf numFmtId="0" fontId="3" fillId="0" borderId="25" xfId="59" applyFont="1" applyBorder="1" applyAlignment="1" applyProtection="1">
      <alignment horizontal="right" wrapText="1"/>
      <protection hidden="1"/>
    </xf>
    <xf numFmtId="49" fontId="2" fillId="0" borderId="27" xfId="59" applyNumberFormat="1" applyFont="1" applyFill="1" applyBorder="1" applyAlignment="1" applyProtection="1">
      <alignment horizontal="left" vertical="center"/>
      <protection hidden="1" locked="0"/>
    </xf>
    <xf numFmtId="49" fontId="2" fillId="0" borderId="28" xfId="59" applyNumberFormat="1" applyFont="1" applyFill="1" applyBorder="1" applyAlignment="1" applyProtection="1">
      <alignment horizontal="left" vertical="center"/>
      <protection hidden="1" locked="0"/>
    </xf>
    <xf numFmtId="49" fontId="2" fillId="0" borderId="29" xfId="59" applyNumberFormat="1" applyFont="1" applyFill="1" applyBorder="1" applyAlignment="1" applyProtection="1">
      <alignment horizontal="left" vertical="center"/>
      <protection hidden="1" locked="0"/>
    </xf>
    <xf numFmtId="0" fontId="10" fillId="0" borderId="30" xfId="59" applyFont="1" applyBorder="1" applyAlignment="1">
      <alignment/>
      <protection/>
    </xf>
    <xf numFmtId="0" fontId="10" fillId="0" borderId="17" xfId="59" applyFont="1" applyBorder="1" applyAlignment="1">
      <alignment/>
      <protection/>
    </xf>
    <xf numFmtId="0" fontId="3" fillId="0" borderId="0" xfId="59" applyFont="1" applyBorder="1" applyAlignment="1" applyProtection="1">
      <alignment vertical="center"/>
      <protection hidden="1"/>
    </xf>
    <xf numFmtId="0" fontId="3" fillId="0" borderId="31" xfId="59" applyFont="1" applyBorder="1" applyAlignment="1" applyProtection="1">
      <alignment horizontal="center" vertical="top"/>
      <protection hidden="1"/>
    </xf>
    <xf numFmtId="0" fontId="3" fillId="0" borderId="31" xfId="59" applyFont="1" applyBorder="1" applyAlignment="1">
      <alignment horizontal="center"/>
      <protection/>
    </xf>
    <xf numFmtId="0" fontId="3" fillId="0" borderId="32" xfId="59" applyFont="1" applyBorder="1" applyAlignment="1">
      <alignment/>
      <protection/>
    </xf>
    <xf numFmtId="0" fontId="3" fillId="0" borderId="28" xfId="59" applyFont="1" applyFill="1" applyBorder="1" applyAlignment="1">
      <alignment/>
      <protection/>
    </xf>
    <xf numFmtId="0" fontId="3" fillId="0" borderId="29" xfId="59" applyFont="1" applyFill="1" applyBorder="1" applyAlignment="1">
      <alignment/>
      <protection/>
    </xf>
    <xf numFmtId="0" fontId="3" fillId="0" borderId="28" xfId="59" applyFont="1" applyFill="1" applyBorder="1" applyAlignment="1" applyProtection="1">
      <alignment horizontal="center" vertical="top"/>
      <protection hidden="1"/>
    </xf>
    <xf numFmtId="0" fontId="3" fillId="0" borderId="28" xfId="59" applyFont="1" applyFill="1" applyBorder="1" applyAlignment="1" applyProtection="1">
      <alignment horizontal="center"/>
      <protection hidden="1"/>
    </xf>
    <xf numFmtId="49" fontId="13" fillId="0" borderId="27" xfId="53" applyNumberFormat="1" applyFont="1" applyFill="1" applyBorder="1" applyAlignment="1" applyProtection="1">
      <alignment horizontal="left" vertical="center"/>
      <protection hidden="1" locked="0"/>
    </xf>
    <xf numFmtId="0" fontId="17" fillId="0" borderId="0" xfId="64" applyFont="1" applyBorder="1" applyAlignment="1" applyProtection="1">
      <alignment horizontal="left"/>
      <protection hidden="1"/>
    </xf>
    <xf numFmtId="0" fontId="18" fillId="0" borderId="0" xfId="64" applyFont="1" applyBorder="1" applyAlignment="1">
      <alignment/>
      <protection/>
    </xf>
    <xf numFmtId="0" fontId="14" fillId="0" borderId="0" xfId="64" applyFont="1" applyBorder="1" applyAlignment="1" applyProtection="1">
      <alignment horizontal="left"/>
      <protection hidden="1"/>
    </xf>
    <xf numFmtId="0" fontId="9" fillId="0" borderId="0" xfId="64" applyBorder="1" applyAlignment="1">
      <alignment/>
      <protection/>
    </xf>
    <xf numFmtId="0" fontId="9" fillId="0" borderId="25" xfId="64" applyBorder="1" applyAlignment="1">
      <alignment/>
      <protection/>
    </xf>
    <xf numFmtId="0" fontId="1" fillId="0" borderId="0" xfId="59" applyFont="1" applyBorder="1" applyAlignment="1" applyProtection="1">
      <alignment vertical="top" wrapText="1"/>
      <protection hidden="1"/>
    </xf>
    <xf numFmtId="0" fontId="6" fillId="38" borderId="27" xfId="59" applyFont="1" applyFill="1" applyBorder="1" applyAlignment="1" applyProtection="1">
      <alignment horizontal="right" vertical="center"/>
      <protection hidden="1" locked="0"/>
    </xf>
    <xf numFmtId="0" fontId="6" fillId="38" borderId="28" xfId="59" applyFont="1" applyFill="1" applyBorder="1" applyAlignment="1" applyProtection="1">
      <alignment horizontal="right" vertical="center"/>
      <protection hidden="1" locked="0"/>
    </xf>
    <xf numFmtId="0" fontId="6" fillId="38" borderId="29" xfId="59" applyFont="1" applyFill="1" applyBorder="1" applyAlignment="1" applyProtection="1">
      <alignment horizontal="right" vertical="center"/>
      <protection hidden="1" locked="0"/>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0" fillId="0" borderId="19" xfId="0" applyFont="1" applyFill="1" applyBorder="1" applyAlignment="1">
      <alignment vertical="center"/>
    </xf>
    <xf numFmtId="0" fontId="0" fillId="0" borderId="39" xfId="0" applyFont="1" applyFill="1" applyBorder="1" applyAlignment="1">
      <alignment vertical="center"/>
    </xf>
    <xf numFmtId="0" fontId="3" fillId="0" borderId="14"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19" fillId="0" borderId="0" xfId="0" applyFont="1" applyFill="1" applyBorder="1" applyAlignment="1">
      <alignment vertical="center" wrapText="1"/>
    </xf>
    <xf numFmtId="0" fontId="19" fillId="0" borderId="0" xfId="0" applyFont="1" applyFill="1" applyAlignment="1">
      <alignment vertical="center"/>
    </xf>
    <xf numFmtId="0" fontId="3" fillId="0" borderId="14"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2" fillId="0" borderId="39"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0" fillId="0" borderId="36" xfId="0" applyFont="1" applyFill="1" applyBorder="1" applyAlignment="1">
      <alignment vertical="center"/>
    </xf>
    <xf numFmtId="0" fontId="0" fillId="0" borderId="37" xfId="0" applyFont="1" applyFill="1" applyBorder="1" applyAlignment="1">
      <alignment vertical="center"/>
    </xf>
    <xf numFmtId="0" fontId="6" fillId="0" borderId="20" xfId="0" applyFont="1" applyFill="1" applyBorder="1" applyAlignment="1" applyProtection="1">
      <alignment horizontal="center" vertical="center" wrapText="1"/>
      <protection hidden="1"/>
    </xf>
    <xf numFmtId="0" fontId="2"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8" xfId="0" applyFont="1" applyFill="1" applyBorder="1" applyAlignment="1" applyProtection="1">
      <alignment horizontal="center" vertical="top" wrapText="1"/>
      <protection hidden="1"/>
    </xf>
    <xf numFmtId="0" fontId="7" fillId="0" borderId="22" xfId="0" applyFont="1" applyFill="1" applyBorder="1" applyAlignment="1" applyProtection="1">
      <alignment vertical="center" wrapText="1"/>
      <protection hidden="1"/>
    </xf>
    <xf numFmtId="0" fontId="7" fillId="0" borderId="36" xfId="0" applyFont="1" applyFill="1" applyBorder="1" applyAlignment="1" applyProtection="1">
      <alignment vertical="center" wrapText="1"/>
      <protection hidden="1"/>
    </xf>
    <xf numFmtId="0" fontId="7" fillId="0" borderId="37" xfId="0" applyFont="1" applyFill="1" applyBorder="1" applyAlignment="1" applyProtection="1">
      <alignment vertical="center" wrapText="1"/>
      <protection hidden="1"/>
    </xf>
    <xf numFmtId="0" fontId="2" fillId="0" borderId="22" xfId="0" applyFont="1" applyFill="1" applyBorder="1" applyAlignment="1" applyProtection="1">
      <alignment horizontal="center" vertical="center" wrapText="1"/>
      <protection hidden="1"/>
    </xf>
    <xf numFmtId="0" fontId="2" fillId="0" borderId="36" xfId="0" applyFont="1" applyFill="1" applyBorder="1" applyAlignment="1" applyProtection="1">
      <alignment horizontal="center" vertical="center" wrapText="1"/>
      <protection hidden="1"/>
    </xf>
    <xf numFmtId="0" fontId="2" fillId="0" borderId="37"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top" wrapText="1"/>
      <protection hidden="1"/>
    </xf>
    <xf numFmtId="0" fontId="2" fillId="0" borderId="23"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30"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3" fillId="0" borderId="33" xfId="0" applyFont="1" applyFill="1" applyBorder="1" applyAlignment="1">
      <alignment horizontal="left" vertical="center" wrapText="1" indent="1"/>
    </xf>
    <xf numFmtId="0" fontId="3" fillId="0" borderId="34" xfId="0" applyFont="1" applyFill="1" applyBorder="1" applyAlignment="1">
      <alignment horizontal="left" vertical="center" wrapText="1" indent="1"/>
    </xf>
    <xf numFmtId="0" fontId="3" fillId="0" borderId="35" xfId="0" applyFont="1" applyFill="1" applyBorder="1" applyAlignment="1">
      <alignment horizontal="left" vertical="center" wrapText="1" indent="1"/>
    </xf>
    <xf numFmtId="0" fontId="7" fillId="0" borderId="28" xfId="0" applyFont="1" applyFill="1" applyBorder="1" applyAlignment="1" applyProtection="1">
      <alignment horizontal="left" vertical="center" wrapText="1"/>
      <protection hidden="1"/>
    </xf>
    <xf numFmtId="0" fontId="2" fillId="0" borderId="21"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6" fillId="0" borderId="21" xfId="0" applyFont="1" applyFill="1" applyBorder="1" applyAlignment="1">
      <alignment horizontal="center" vertical="center" wrapText="1"/>
    </xf>
    <xf numFmtId="0" fontId="6" fillId="0" borderId="22" xfId="0" applyFont="1" applyFill="1" applyBorder="1" applyAlignment="1" applyProtection="1">
      <alignment vertical="center" wrapText="1"/>
      <protection hidden="1"/>
    </xf>
    <xf numFmtId="0" fontId="6" fillId="0" borderId="36" xfId="0" applyFont="1" applyFill="1" applyBorder="1" applyAlignment="1" applyProtection="1">
      <alignment vertical="center" wrapText="1"/>
      <protection hidden="1"/>
    </xf>
    <xf numFmtId="0" fontId="6" fillId="0" borderId="37"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8" xfId="0" applyFont="1" applyFill="1" applyBorder="1" applyAlignment="1">
      <alignment horizontal="center" vertical="top" wrapText="1"/>
    </xf>
    <xf numFmtId="0" fontId="2" fillId="0" borderId="21" xfId="0" applyFont="1" applyFill="1" applyBorder="1" applyAlignment="1">
      <alignment horizontal="center" vertical="center" wrapText="1"/>
    </xf>
    <xf numFmtId="0" fontId="0" fillId="0" borderId="42" xfId="0" applyFont="1" applyFill="1" applyBorder="1" applyAlignment="1">
      <alignment/>
    </xf>
    <xf numFmtId="0" fontId="0" fillId="0" borderId="43" xfId="0" applyFont="1" applyFill="1" applyBorder="1" applyAlignment="1">
      <alignment/>
    </xf>
    <xf numFmtId="0" fontId="0" fillId="0" borderId="40" xfId="0" applyFont="1" applyFill="1" applyBorder="1" applyAlignment="1">
      <alignment/>
    </xf>
    <xf numFmtId="0" fontId="0" fillId="0" borderId="41" xfId="0" applyFont="1" applyFill="1" applyBorder="1" applyAlignment="1">
      <alignment/>
    </xf>
    <xf numFmtId="0" fontId="6" fillId="0" borderId="20" xfId="0" applyFont="1" applyFill="1" applyBorder="1" applyAlignment="1">
      <alignment horizontal="center" vertical="center" wrapText="1"/>
    </xf>
    <xf numFmtId="0" fontId="6" fillId="0" borderId="21"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7" fillId="0" borderId="0" xfId="64" applyFont="1" applyFill="1" applyBorder="1" applyAlignment="1" applyProtection="1">
      <alignment horizontal="center" vertical="center"/>
      <protection hidden="1"/>
    </xf>
    <xf numFmtId="14" fontId="7" fillId="0" borderId="0" xfId="64" applyNumberFormat="1" applyFont="1" applyFill="1" applyBorder="1" applyAlignment="1" applyProtection="1">
      <alignment horizontal="center" vertical="center"/>
      <protection hidden="1" locked="0"/>
    </xf>
    <xf numFmtId="0" fontId="0" fillId="0" borderId="0" xfId="64" applyFont="1" applyFill="1" applyBorder="1" applyAlignment="1">
      <alignment vertical="center"/>
      <protection/>
    </xf>
    <xf numFmtId="0" fontId="2" fillId="0" borderId="21"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7" xfId="0" applyFont="1" applyFill="1" applyBorder="1" applyAlignment="1">
      <alignment vertical="center" wrapText="1"/>
    </xf>
    <xf numFmtId="0" fontId="10" fillId="0" borderId="0" xfId="64"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56" fillId="0" borderId="0" xfId="57" applyFont="1" applyFill="1" applyBorder="1" applyAlignment="1" applyProtection="1">
      <alignment horizontal="left" vertical="top" wrapText="1"/>
      <protection locked="0"/>
    </xf>
    <xf numFmtId="0" fontId="0" fillId="34" borderId="0" xfId="57" applyFont="1" applyFill="1" applyBorder="1" applyAlignment="1" applyProtection="1">
      <alignment horizontal="left" vertical="top" wrapText="1"/>
      <protection locked="0"/>
    </xf>
    <xf numFmtId="0" fontId="10" fillId="0" borderId="0" xfId="64" applyFont="1" applyAlignment="1">
      <alignment/>
      <protection/>
    </xf>
    <xf numFmtId="0" fontId="0" fillId="34" borderId="0" xfId="58" applyFont="1" applyFill="1" applyBorder="1" applyAlignment="1" applyProtection="1">
      <alignment horizontal="left" vertical="top" wrapText="1"/>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FIN" xfId="57"/>
    <cellStyle name="Normal_TFI-FIN 2" xfId="58"/>
    <cellStyle name="Normal_TFI-POD" xfId="59"/>
    <cellStyle name="Note" xfId="60"/>
    <cellStyle name="Obično_Knjiga2" xfId="61"/>
    <cellStyle name="Output" xfId="62"/>
    <cellStyle name="Percent" xfId="63"/>
    <cellStyle name="Style 1" xfId="64"/>
    <cellStyle name="Title" xfId="65"/>
    <cellStyle name="Total" xfId="66"/>
    <cellStyle name="Warning Text" xfId="67"/>
  </cellStyles>
  <dxfs count="2">
    <dxf>
      <font>
        <color indexed="9"/>
      </font>
      <fill>
        <patternFill patternType="solid">
          <bgColor indexed="10"/>
        </patternFill>
      </fill>
    </dxf>
    <dxf>
      <font>
        <color indexed="9"/>
      </font>
      <fill>
        <patternFill patternType="solid">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h@autohrvatska.hr" TargetMode="External" /><Relationship Id="rId2" Type="http://schemas.openxmlformats.org/officeDocument/2006/relationships/hyperlink" Target="http://www.autohrvatska.h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L75"/>
  <sheetViews>
    <sheetView tabSelected="1" view="pageBreakPreview" zoomScale="90" zoomScaleSheetLayoutView="90" zoomScalePageLayoutView="0" workbookViewId="0" topLeftCell="A1">
      <selection activeCell="Q66" sqref="Q66"/>
    </sheetView>
  </sheetViews>
  <sheetFormatPr defaultColWidth="9.140625" defaultRowHeight="12.75"/>
  <cols>
    <col min="1" max="1" width="9.140625" style="11" customWidth="1"/>
    <col min="2" max="2" width="13.00390625" style="11" customWidth="1"/>
    <col min="3" max="3" width="9.140625" style="11" customWidth="1"/>
    <col min="4" max="4" width="11.57421875" style="11" customWidth="1"/>
    <col min="5" max="5" width="12.421875" style="11" customWidth="1"/>
    <col min="6" max="6" width="9.140625" style="11" customWidth="1"/>
    <col min="7" max="7" width="15.140625" style="11" customWidth="1"/>
    <col min="8" max="8" width="19.28125" style="11" customWidth="1"/>
    <col min="9" max="9" width="18.421875" style="11" customWidth="1"/>
    <col min="10" max="16384" width="9.140625" style="11" customWidth="1"/>
  </cols>
  <sheetData>
    <row r="1" spans="1:12" ht="15.75">
      <c r="A1" s="209" t="s">
        <v>248</v>
      </c>
      <c r="B1" s="210"/>
      <c r="C1" s="210"/>
      <c r="D1" s="79"/>
      <c r="E1" s="79"/>
      <c r="F1" s="79"/>
      <c r="G1" s="79"/>
      <c r="H1" s="79"/>
      <c r="I1" s="80"/>
      <c r="J1" s="10"/>
      <c r="K1" s="10"/>
      <c r="L1" s="10"/>
    </row>
    <row r="2" spans="1:12" ht="12.75">
      <c r="A2" s="163" t="s">
        <v>249</v>
      </c>
      <c r="B2" s="164"/>
      <c r="C2" s="164"/>
      <c r="D2" s="165"/>
      <c r="E2" s="111">
        <v>43101</v>
      </c>
      <c r="F2" s="12"/>
      <c r="G2" s="13" t="s">
        <v>250</v>
      </c>
      <c r="H2" s="111">
        <v>43281</v>
      </c>
      <c r="I2" s="81"/>
      <c r="J2" s="10"/>
      <c r="K2" s="10"/>
      <c r="L2" s="10"/>
    </row>
    <row r="3" spans="1:12" ht="12.75">
      <c r="A3" s="82"/>
      <c r="B3" s="14"/>
      <c r="C3" s="14"/>
      <c r="D3" s="14"/>
      <c r="E3" s="15"/>
      <c r="F3" s="15"/>
      <c r="G3" s="14"/>
      <c r="H3" s="14"/>
      <c r="I3" s="83"/>
      <c r="J3" s="10"/>
      <c r="K3" s="10"/>
      <c r="L3" s="10"/>
    </row>
    <row r="4" spans="1:12" ht="15">
      <c r="A4" s="166" t="s">
        <v>316</v>
      </c>
      <c r="B4" s="167"/>
      <c r="C4" s="167"/>
      <c r="D4" s="167"/>
      <c r="E4" s="167"/>
      <c r="F4" s="167"/>
      <c r="G4" s="167"/>
      <c r="H4" s="167"/>
      <c r="I4" s="168"/>
      <c r="J4" s="10"/>
      <c r="K4" s="10"/>
      <c r="L4" s="10"/>
    </row>
    <row r="5" spans="1:12" ht="12.75">
      <c r="A5" s="84"/>
      <c r="B5" s="16"/>
      <c r="C5" s="16"/>
      <c r="D5" s="16"/>
      <c r="E5" s="17"/>
      <c r="F5" s="85"/>
      <c r="G5" s="18"/>
      <c r="H5" s="19"/>
      <c r="I5" s="86"/>
      <c r="J5" s="10"/>
      <c r="K5" s="10"/>
      <c r="L5" s="10"/>
    </row>
    <row r="6" spans="1:12" ht="12.75">
      <c r="A6" s="169" t="s">
        <v>251</v>
      </c>
      <c r="B6" s="170"/>
      <c r="C6" s="161" t="s">
        <v>322</v>
      </c>
      <c r="D6" s="162"/>
      <c r="E6" s="26"/>
      <c r="F6" s="26"/>
      <c r="G6" s="26"/>
      <c r="H6" s="26"/>
      <c r="I6" s="87"/>
      <c r="J6" s="10"/>
      <c r="K6" s="10"/>
      <c r="L6" s="10"/>
    </row>
    <row r="7" spans="1:12" ht="12.75">
      <c r="A7" s="88"/>
      <c r="B7" s="22"/>
      <c r="C7" s="16"/>
      <c r="D7" s="16"/>
      <c r="E7" s="26"/>
      <c r="F7" s="26"/>
      <c r="G7" s="26"/>
      <c r="H7" s="26"/>
      <c r="I7" s="87"/>
      <c r="J7" s="10"/>
      <c r="K7" s="10"/>
      <c r="L7" s="10"/>
    </row>
    <row r="8" spans="1:12" ht="12.75">
      <c r="A8" s="171" t="s">
        <v>252</v>
      </c>
      <c r="B8" s="172"/>
      <c r="C8" s="161" t="s">
        <v>323</v>
      </c>
      <c r="D8" s="162"/>
      <c r="E8" s="26"/>
      <c r="F8" s="26"/>
      <c r="G8" s="26"/>
      <c r="H8" s="26"/>
      <c r="I8" s="89"/>
      <c r="J8" s="10"/>
      <c r="K8" s="10"/>
      <c r="L8" s="10"/>
    </row>
    <row r="9" spans="1:12" ht="12.75">
      <c r="A9" s="90"/>
      <c r="B9" s="45"/>
      <c r="C9" s="20"/>
      <c r="D9" s="25"/>
      <c r="E9" s="16"/>
      <c r="F9" s="16"/>
      <c r="G9" s="16"/>
      <c r="H9" s="16"/>
      <c r="I9" s="89"/>
      <c r="J9" s="10"/>
      <c r="K9" s="10"/>
      <c r="L9" s="10"/>
    </row>
    <row r="10" spans="1:12" ht="12.75">
      <c r="A10" s="158" t="s">
        <v>253</v>
      </c>
      <c r="B10" s="159"/>
      <c r="C10" s="161" t="s">
        <v>324</v>
      </c>
      <c r="D10" s="162"/>
      <c r="E10" s="16"/>
      <c r="F10" s="16"/>
      <c r="G10" s="16"/>
      <c r="H10" s="16"/>
      <c r="I10" s="89"/>
      <c r="J10" s="10"/>
      <c r="K10" s="10"/>
      <c r="L10" s="10"/>
    </row>
    <row r="11" spans="1:12" ht="12.75">
      <c r="A11" s="160"/>
      <c r="B11" s="159"/>
      <c r="C11" s="16"/>
      <c r="D11" s="16"/>
      <c r="E11" s="16"/>
      <c r="F11" s="16"/>
      <c r="G11" s="16"/>
      <c r="H11" s="16"/>
      <c r="I11" s="89"/>
      <c r="J11" s="10"/>
      <c r="K11" s="10"/>
      <c r="L11" s="10"/>
    </row>
    <row r="12" spans="1:12" ht="12.75">
      <c r="A12" s="169" t="s">
        <v>254</v>
      </c>
      <c r="B12" s="170"/>
      <c r="C12" s="173" t="s">
        <v>325</v>
      </c>
      <c r="D12" s="174"/>
      <c r="E12" s="174"/>
      <c r="F12" s="174"/>
      <c r="G12" s="174"/>
      <c r="H12" s="174"/>
      <c r="I12" s="175"/>
      <c r="J12" s="10"/>
      <c r="K12" s="10"/>
      <c r="L12" s="10"/>
    </row>
    <row r="13" spans="1:12" ht="12.75">
      <c r="A13" s="88"/>
      <c r="B13" s="22"/>
      <c r="C13" s="21"/>
      <c r="D13" s="16"/>
      <c r="E13" s="16"/>
      <c r="F13" s="16"/>
      <c r="G13" s="16"/>
      <c r="H13" s="16"/>
      <c r="I13" s="89"/>
      <c r="J13" s="10"/>
      <c r="K13" s="10"/>
      <c r="L13" s="10"/>
    </row>
    <row r="14" spans="1:12" ht="12.75">
      <c r="A14" s="169" t="s">
        <v>255</v>
      </c>
      <c r="B14" s="170"/>
      <c r="C14" s="176">
        <v>10000</v>
      </c>
      <c r="D14" s="177"/>
      <c r="E14" s="16"/>
      <c r="F14" s="173" t="s">
        <v>326</v>
      </c>
      <c r="G14" s="174"/>
      <c r="H14" s="174"/>
      <c r="I14" s="175"/>
      <c r="J14" s="10"/>
      <c r="K14" s="10"/>
      <c r="L14" s="10"/>
    </row>
    <row r="15" spans="1:12" ht="12.75">
      <c r="A15" s="88"/>
      <c r="B15" s="22"/>
      <c r="C15" s="16"/>
      <c r="D15" s="16"/>
      <c r="E15" s="16"/>
      <c r="F15" s="16"/>
      <c r="G15" s="16"/>
      <c r="H15" s="16"/>
      <c r="I15" s="89"/>
      <c r="J15" s="10"/>
      <c r="K15" s="10"/>
      <c r="L15" s="10"/>
    </row>
    <row r="16" spans="1:12" ht="12.75">
      <c r="A16" s="169" t="s">
        <v>256</v>
      </c>
      <c r="B16" s="170"/>
      <c r="C16" s="173" t="s">
        <v>327</v>
      </c>
      <c r="D16" s="174"/>
      <c r="E16" s="174"/>
      <c r="F16" s="174"/>
      <c r="G16" s="174"/>
      <c r="H16" s="174"/>
      <c r="I16" s="175"/>
      <c r="J16" s="10"/>
      <c r="K16" s="10"/>
      <c r="L16" s="10"/>
    </row>
    <row r="17" spans="1:12" ht="12.75">
      <c r="A17" s="88"/>
      <c r="B17" s="22"/>
      <c r="C17" s="16"/>
      <c r="D17" s="16"/>
      <c r="E17" s="16"/>
      <c r="F17" s="16"/>
      <c r="G17" s="16"/>
      <c r="H17" s="16"/>
      <c r="I17" s="89"/>
      <c r="J17" s="10"/>
      <c r="K17" s="10"/>
      <c r="L17" s="10"/>
    </row>
    <row r="18" spans="1:12" ht="12.75">
      <c r="A18" s="169" t="s">
        <v>257</v>
      </c>
      <c r="B18" s="170"/>
      <c r="C18" s="178" t="s">
        <v>328</v>
      </c>
      <c r="D18" s="179"/>
      <c r="E18" s="179"/>
      <c r="F18" s="179"/>
      <c r="G18" s="179"/>
      <c r="H18" s="179"/>
      <c r="I18" s="180"/>
      <c r="J18" s="10"/>
      <c r="K18" s="10"/>
      <c r="L18" s="10"/>
    </row>
    <row r="19" spans="1:12" ht="12.75">
      <c r="A19" s="88"/>
      <c r="B19" s="22"/>
      <c r="C19" s="21"/>
      <c r="D19" s="16"/>
      <c r="E19" s="16"/>
      <c r="F19" s="16"/>
      <c r="G19" s="16"/>
      <c r="H19" s="16"/>
      <c r="I19" s="89"/>
      <c r="J19" s="10"/>
      <c r="K19" s="10"/>
      <c r="L19" s="10"/>
    </row>
    <row r="20" spans="1:12" ht="12.75">
      <c r="A20" s="169" t="s">
        <v>258</v>
      </c>
      <c r="B20" s="170"/>
      <c r="C20" s="178" t="s">
        <v>329</v>
      </c>
      <c r="D20" s="179"/>
      <c r="E20" s="179"/>
      <c r="F20" s="179"/>
      <c r="G20" s="179"/>
      <c r="H20" s="179"/>
      <c r="I20" s="180"/>
      <c r="J20" s="10"/>
      <c r="K20" s="10"/>
      <c r="L20" s="10"/>
    </row>
    <row r="21" spans="1:12" ht="12.75">
      <c r="A21" s="88"/>
      <c r="B21" s="22"/>
      <c r="C21" s="21"/>
      <c r="D21" s="16"/>
      <c r="E21" s="16"/>
      <c r="F21" s="16"/>
      <c r="G21" s="16"/>
      <c r="H21" s="16"/>
      <c r="I21" s="89"/>
      <c r="J21" s="10"/>
      <c r="K21" s="10"/>
      <c r="L21" s="10"/>
    </row>
    <row r="22" spans="1:12" ht="12.75">
      <c r="A22" s="169" t="s">
        <v>259</v>
      </c>
      <c r="B22" s="170"/>
      <c r="C22" s="112">
        <v>133</v>
      </c>
      <c r="D22" s="173" t="s">
        <v>330</v>
      </c>
      <c r="E22" s="181"/>
      <c r="F22" s="182"/>
      <c r="G22" s="169"/>
      <c r="H22" s="183"/>
      <c r="I22" s="91"/>
      <c r="J22" s="10"/>
      <c r="K22" s="10"/>
      <c r="L22" s="10"/>
    </row>
    <row r="23" spans="1:12" ht="12.75">
      <c r="A23" s="88"/>
      <c r="B23" s="22"/>
      <c r="C23" s="16"/>
      <c r="D23" s="23"/>
      <c r="E23" s="23"/>
      <c r="F23" s="23"/>
      <c r="G23" s="23"/>
      <c r="H23" s="16"/>
      <c r="I23" s="89"/>
      <c r="J23" s="10"/>
      <c r="K23" s="10"/>
      <c r="L23" s="10"/>
    </row>
    <row r="24" spans="1:12" ht="12.75">
      <c r="A24" s="169" t="s">
        <v>260</v>
      </c>
      <c r="B24" s="170"/>
      <c r="C24" s="112">
        <v>21</v>
      </c>
      <c r="D24" s="173" t="s">
        <v>331</v>
      </c>
      <c r="E24" s="181"/>
      <c r="F24" s="181"/>
      <c r="G24" s="182"/>
      <c r="H24" s="46" t="s">
        <v>261</v>
      </c>
      <c r="I24" s="113">
        <v>693</v>
      </c>
      <c r="J24" s="10"/>
      <c r="K24" s="10"/>
      <c r="L24" s="10"/>
    </row>
    <row r="25" spans="1:12" ht="12.75">
      <c r="A25" s="88"/>
      <c r="B25" s="22"/>
      <c r="C25" s="16"/>
      <c r="D25" s="23"/>
      <c r="E25" s="23"/>
      <c r="F25" s="23"/>
      <c r="G25" s="22"/>
      <c r="H25" s="22" t="s">
        <v>317</v>
      </c>
      <c r="I25" s="92"/>
      <c r="J25" s="10"/>
      <c r="K25" s="10"/>
      <c r="L25" s="10"/>
    </row>
    <row r="26" spans="1:12" ht="12.75">
      <c r="A26" s="169" t="s">
        <v>262</v>
      </c>
      <c r="B26" s="170"/>
      <c r="C26" s="114" t="s">
        <v>332</v>
      </c>
      <c r="D26" s="24"/>
      <c r="E26" s="28"/>
      <c r="F26" s="23"/>
      <c r="G26" s="184" t="s">
        <v>263</v>
      </c>
      <c r="H26" s="170"/>
      <c r="I26" s="115" t="s">
        <v>333</v>
      </c>
      <c r="J26" s="10"/>
      <c r="K26" s="10"/>
      <c r="L26" s="10"/>
    </row>
    <row r="27" spans="1:12" ht="12.75">
      <c r="A27" s="88"/>
      <c r="B27" s="22"/>
      <c r="C27" s="16"/>
      <c r="D27" s="23"/>
      <c r="E27" s="23"/>
      <c r="F27" s="23"/>
      <c r="G27" s="23"/>
      <c r="H27" s="16"/>
      <c r="I27" s="93"/>
      <c r="J27" s="10"/>
      <c r="K27" s="10"/>
      <c r="L27" s="10"/>
    </row>
    <row r="28" spans="1:12" ht="12.75">
      <c r="A28" s="185" t="s">
        <v>264</v>
      </c>
      <c r="B28" s="186"/>
      <c r="C28" s="187"/>
      <c r="D28" s="187"/>
      <c r="E28" s="188" t="s">
        <v>265</v>
      </c>
      <c r="F28" s="189"/>
      <c r="G28" s="189"/>
      <c r="H28" s="190" t="s">
        <v>266</v>
      </c>
      <c r="I28" s="191"/>
      <c r="J28" s="10"/>
      <c r="K28" s="10"/>
      <c r="L28" s="10"/>
    </row>
    <row r="29" spans="1:12" s="122" customFormat="1" ht="12.75">
      <c r="A29" s="116"/>
      <c r="B29" s="117"/>
      <c r="C29" s="118"/>
      <c r="D29" s="225"/>
      <c r="E29" s="225"/>
      <c r="F29" s="225"/>
      <c r="G29" s="225"/>
      <c r="H29" s="119"/>
      <c r="I29" s="120"/>
      <c r="J29" s="121"/>
      <c r="K29" s="121"/>
      <c r="L29" s="121"/>
    </row>
    <row r="30" spans="1:12" s="122" customFormat="1" ht="13.5" customHeight="1">
      <c r="A30" s="226" t="s">
        <v>334</v>
      </c>
      <c r="B30" s="227"/>
      <c r="C30" s="227"/>
      <c r="D30" s="228"/>
      <c r="E30" s="199" t="s">
        <v>326</v>
      </c>
      <c r="F30" s="202"/>
      <c r="G30" s="202"/>
      <c r="H30" s="203" t="s">
        <v>335</v>
      </c>
      <c r="I30" s="204"/>
      <c r="J30" s="121"/>
      <c r="K30" s="121"/>
      <c r="L30" s="121"/>
    </row>
    <row r="31" spans="1:12" s="122" customFormat="1" ht="13.5" customHeight="1">
      <c r="A31" s="123"/>
      <c r="B31" s="124"/>
      <c r="C31" s="124"/>
      <c r="D31" s="125"/>
      <c r="E31" s="117"/>
      <c r="F31" s="126"/>
      <c r="G31" s="117"/>
      <c r="H31" s="119"/>
      <c r="I31" s="127"/>
      <c r="J31" s="121"/>
      <c r="K31" s="121"/>
      <c r="L31" s="121"/>
    </row>
    <row r="32" spans="1:12" s="122" customFormat="1" ht="13.5" customHeight="1">
      <c r="A32" s="226" t="s">
        <v>336</v>
      </c>
      <c r="B32" s="227"/>
      <c r="C32" s="227"/>
      <c r="D32" s="228"/>
      <c r="E32" s="199" t="s">
        <v>326</v>
      </c>
      <c r="F32" s="202"/>
      <c r="G32" s="202"/>
      <c r="H32" s="203" t="s">
        <v>337</v>
      </c>
      <c r="I32" s="204"/>
      <c r="J32" s="121"/>
      <c r="K32" s="121"/>
      <c r="L32" s="121"/>
    </row>
    <row r="33" spans="1:12" s="122" customFormat="1" ht="13.5" customHeight="1">
      <c r="A33" s="123"/>
      <c r="B33" s="124"/>
      <c r="C33" s="124"/>
      <c r="D33" s="125"/>
      <c r="E33" s="117"/>
      <c r="F33" s="126"/>
      <c r="G33" s="117"/>
      <c r="H33" s="119"/>
      <c r="I33" s="127"/>
      <c r="J33" s="121"/>
      <c r="K33" s="121"/>
      <c r="L33" s="121"/>
    </row>
    <row r="34" spans="1:12" s="122" customFormat="1" ht="13.5" customHeight="1">
      <c r="A34" s="226" t="s">
        <v>338</v>
      </c>
      <c r="B34" s="227"/>
      <c r="C34" s="227"/>
      <c r="D34" s="228"/>
      <c r="E34" s="199" t="s">
        <v>326</v>
      </c>
      <c r="F34" s="202"/>
      <c r="G34" s="202"/>
      <c r="H34" s="203" t="s">
        <v>339</v>
      </c>
      <c r="I34" s="204"/>
      <c r="J34" s="121"/>
      <c r="K34" s="121"/>
      <c r="L34" s="121"/>
    </row>
    <row r="35" spans="1:12" s="122" customFormat="1" ht="13.5" customHeight="1">
      <c r="A35" s="123"/>
      <c r="B35" s="124"/>
      <c r="C35" s="124"/>
      <c r="D35" s="125"/>
      <c r="E35" s="117"/>
      <c r="F35" s="126"/>
      <c r="G35" s="117"/>
      <c r="H35" s="119"/>
      <c r="I35" s="127"/>
      <c r="J35" s="121"/>
      <c r="K35" s="121"/>
      <c r="L35" s="121"/>
    </row>
    <row r="36" spans="1:12" s="122" customFormat="1" ht="13.5" customHeight="1">
      <c r="A36" s="226" t="s">
        <v>340</v>
      </c>
      <c r="B36" s="227"/>
      <c r="C36" s="227"/>
      <c r="D36" s="228"/>
      <c r="E36" s="199" t="s">
        <v>326</v>
      </c>
      <c r="F36" s="202"/>
      <c r="G36" s="202"/>
      <c r="H36" s="203" t="s">
        <v>341</v>
      </c>
      <c r="I36" s="204"/>
      <c r="J36" s="121"/>
      <c r="K36" s="121"/>
      <c r="L36" s="121"/>
    </row>
    <row r="37" spans="1:12" s="122" customFormat="1" ht="13.5" customHeight="1">
      <c r="A37" s="123"/>
      <c r="B37" s="124"/>
      <c r="C37" s="124"/>
      <c r="D37" s="125"/>
      <c r="E37" s="117"/>
      <c r="F37" s="126"/>
      <c r="G37" s="117"/>
      <c r="H37" s="119"/>
      <c r="I37" s="127"/>
      <c r="J37" s="121"/>
      <c r="K37" s="121"/>
      <c r="L37" s="121"/>
    </row>
    <row r="38" spans="1:12" s="122" customFormat="1" ht="13.5" customHeight="1">
      <c r="A38" s="199" t="s">
        <v>342</v>
      </c>
      <c r="B38" s="200"/>
      <c r="C38" s="200"/>
      <c r="D38" s="201"/>
      <c r="E38" s="199" t="s">
        <v>326</v>
      </c>
      <c r="F38" s="202"/>
      <c r="G38" s="202"/>
      <c r="H38" s="203" t="s">
        <v>343</v>
      </c>
      <c r="I38" s="204"/>
      <c r="J38" s="121"/>
      <c r="K38" s="121"/>
      <c r="L38" s="121"/>
    </row>
    <row r="39" spans="1:12" s="122" customFormat="1" ht="13.5" customHeight="1">
      <c r="A39" s="128"/>
      <c r="B39" s="129"/>
      <c r="C39" s="129"/>
      <c r="D39" s="129"/>
      <c r="E39" s="130"/>
      <c r="F39" s="129"/>
      <c r="G39" s="129"/>
      <c r="H39" s="131"/>
      <c r="I39" s="132"/>
      <c r="J39" s="121"/>
      <c r="K39" s="121"/>
      <c r="L39" s="121"/>
    </row>
    <row r="40" spans="1:12" s="122" customFormat="1" ht="13.5" customHeight="1">
      <c r="A40" s="199" t="s">
        <v>344</v>
      </c>
      <c r="B40" s="200"/>
      <c r="C40" s="200"/>
      <c r="D40" s="201"/>
      <c r="E40" s="199" t="s">
        <v>326</v>
      </c>
      <c r="F40" s="202"/>
      <c r="G40" s="202"/>
      <c r="H40" s="203" t="s">
        <v>345</v>
      </c>
      <c r="I40" s="204"/>
      <c r="J40" s="121"/>
      <c r="K40" s="121"/>
      <c r="L40" s="121"/>
    </row>
    <row r="41" spans="1:12" s="122" customFormat="1" ht="13.5" customHeight="1">
      <c r="A41" s="128"/>
      <c r="B41" s="129"/>
      <c r="C41" s="129"/>
      <c r="D41" s="129"/>
      <c r="E41" s="130"/>
      <c r="F41" s="129"/>
      <c r="G41" s="129"/>
      <c r="H41" s="131"/>
      <c r="I41" s="132"/>
      <c r="J41" s="121"/>
      <c r="K41" s="121"/>
      <c r="L41" s="121"/>
    </row>
    <row r="42" spans="1:12" s="122" customFormat="1" ht="13.5" customHeight="1">
      <c r="A42" s="199" t="s">
        <v>346</v>
      </c>
      <c r="B42" s="200"/>
      <c r="C42" s="200"/>
      <c r="D42" s="201"/>
      <c r="E42" s="199" t="s">
        <v>326</v>
      </c>
      <c r="F42" s="202"/>
      <c r="G42" s="202"/>
      <c r="H42" s="203">
        <v>4702484</v>
      </c>
      <c r="I42" s="204"/>
      <c r="J42" s="121"/>
      <c r="K42" s="121"/>
      <c r="L42" s="121"/>
    </row>
    <row r="43" spans="1:12" s="122" customFormat="1" ht="13.5" customHeight="1">
      <c r="A43" s="128"/>
      <c r="B43" s="129"/>
      <c r="C43" s="129"/>
      <c r="D43" s="129"/>
      <c r="E43" s="130"/>
      <c r="F43" s="129"/>
      <c r="G43" s="129"/>
      <c r="H43" s="131"/>
      <c r="I43" s="132"/>
      <c r="J43" s="121"/>
      <c r="K43" s="121"/>
      <c r="L43" s="121"/>
    </row>
    <row r="44" spans="1:12" s="122" customFormat="1" ht="13.5" customHeight="1">
      <c r="A44" s="199" t="s">
        <v>347</v>
      </c>
      <c r="B44" s="200"/>
      <c r="C44" s="200"/>
      <c r="D44" s="201"/>
      <c r="E44" s="199" t="s">
        <v>348</v>
      </c>
      <c r="F44" s="202"/>
      <c r="G44" s="202"/>
      <c r="H44" s="203" t="s">
        <v>349</v>
      </c>
      <c r="I44" s="204"/>
      <c r="J44" s="121"/>
      <c r="K44" s="121"/>
      <c r="L44" s="121"/>
    </row>
    <row r="45" spans="1:12" s="122" customFormat="1" ht="13.5" customHeight="1">
      <c r="A45" s="128"/>
      <c r="B45" s="129"/>
      <c r="C45" s="129"/>
      <c r="D45" s="129"/>
      <c r="E45" s="130"/>
      <c r="F45" s="129"/>
      <c r="G45" s="129"/>
      <c r="H45" s="131"/>
      <c r="I45" s="132"/>
      <c r="J45" s="121"/>
      <c r="K45" s="121"/>
      <c r="L45" s="121"/>
    </row>
    <row r="46" spans="1:12" s="122" customFormat="1" ht="13.5" customHeight="1">
      <c r="A46" s="199" t="s">
        <v>350</v>
      </c>
      <c r="B46" s="200"/>
      <c r="C46" s="200"/>
      <c r="D46" s="201"/>
      <c r="E46" s="199" t="s">
        <v>348</v>
      </c>
      <c r="F46" s="202"/>
      <c r="G46" s="202"/>
      <c r="H46" s="203" t="s">
        <v>351</v>
      </c>
      <c r="I46" s="204"/>
      <c r="J46" s="121"/>
      <c r="K46" s="121"/>
      <c r="L46" s="121"/>
    </row>
    <row r="47" spans="1:12" s="122" customFormat="1" ht="13.5" customHeight="1">
      <c r="A47" s="128"/>
      <c r="B47" s="129"/>
      <c r="C47" s="129"/>
      <c r="D47" s="129"/>
      <c r="E47" s="130"/>
      <c r="F47" s="129"/>
      <c r="G47" s="129"/>
      <c r="H47" s="131"/>
      <c r="I47" s="132"/>
      <c r="J47" s="121"/>
      <c r="K47" s="121"/>
      <c r="L47" s="121"/>
    </row>
    <row r="48" spans="1:12" s="122" customFormat="1" ht="13.5" customHeight="1">
      <c r="A48" s="199" t="s">
        <v>352</v>
      </c>
      <c r="B48" s="200"/>
      <c r="C48" s="200"/>
      <c r="D48" s="201"/>
      <c r="E48" s="199" t="s">
        <v>353</v>
      </c>
      <c r="F48" s="202"/>
      <c r="G48" s="202"/>
      <c r="H48" s="203" t="s">
        <v>354</v>
      </c>
      <c r="I48" s="204"/>
      <c r="J48" s="121"/>
      <c r="K48" s="121"/>
      <c r="L48" s="121"/>
    </row>
    <row r="49" spans="1:12" s="122" customFormat="1" ht="13.5" customHeight="1">
      <c r="A49" s="116"/>
      <c r="B49" s="117"/>
      <c r="C49" s="126"/>
      <c r="D49" s="133"/>
      <c r="E49" s="133"/>
      <c r="F49" s="133"/>
      <c r="G49" s="134"/>
      <c r="H49" s="119"/>
      <c r="I49" s="135"/>
      <c r="J49" s="121"/>
      <c r="K49" s="121"/>
      <c r="L49" s="121"/>
    </row>
    <row r="50" spans="1:12" s="122" customFormat="1" ht="13.5" customHeight="1">
      <c r="A50" s="199" t="s">
        <v>355</v>
      </c>
      <c r="B50" s="200"/>
      <c r="C50" s="200"/>
      <c r="D50" s="201"/>
      <c r="E50" s="199" t="s">
        <v>356</v>
      </c>
      <c r="F50" s="202"/>
      <c r="G50" s="202"/>
      <c r="H50" s="203" t="s">
        <v>357</v>
      </c>
      <c r="I50" s="204"/>
      <c r="J50" s="121"/>
      <c r="K50" s="121"/>
      <c r="L50" s="121"/>
    </row>
    <row r="51" spans="1:12" s="122" customFormat="1" ht="13.5" customHeight="1">
      <c r="A51" s="136"/>
      <c r="B51" s="137"/>
      <c r="C51" s="137"/>
      <c r="D51" s="138"/>
      <c r="E51" s="138"/>
      <c r="F51" s="137"/>
      <c r="G51" s="138"/>
      <c r="H51" s="23"/>
      <c r="I51" s="139"/>
      <c r="J51" s="121"/>
      <c r="K51" s="121"/>
      <c r="L51" s="121"/>
    </row>
    <row r="52" spans="1:12" s="122" customFormat="1" ht="13.5" customHeight="1">
      <c r="A52" s="199" t="s">
        <v>346</v>
      </c>
      <c r="B52" s="200"/>
      <c r="C52" s="200"/>
      <c r="D52" s="201"/>
      <c r="E52" s="199" t="s">
        <v>358</v>
      </c>
      <c r="F52" s="202"/>
      <c r="G52" s="202"/>
      <c r="H52" s="203" t="s">
        <v>359</v>
      </c>
      <c r="I52" s="204"/>
      <c r="J52" s="121"/>
      <c r="K52" s="121"/>
      <c r="L52" s="121"/>
    </row>
    <row r="53" spans="1:12" ht="12.75">
      <c r="A53" s="88"/>
      <c r="B53" s="22"/>
      <c r="C53" s="21"/>
      <c r="D53" s="197"/>
      <c r="E53" s="197"/>
      <c r="F53" s="197"/>
      <c r="G53" s="198"/>
      <c r="H53" s="16"/>
      <c r="I53" s="94"/>
      <c r="J53" s="10"/>
      <c r="K53" s="10"/>
      <c r="L53" s="10"/>
    </row>
    <row r="54" spans="1:12" ht="12.75">
      <c r="A54" s="199" t="s">
        <v>360</v>
      </c>
      <c r="B54" s="200"/>
      <c r="C54" s="200"/>
      <c r="D54" s="201"/>
      <c r="E54" s="199" t="s">
        <v>353</v>
      </c>
      <c r="F54" s="202"/>
      <c r="G54" s="202"/>
      <c r="H54" s="203" t="s">
        <v>361</v>
      </c>
      <c r="I54" s="204"/>
      <c r="J54" s="10"/>
      <c r="K54" s="10"/>
      <c r="L54" s="10"/>
    </row>
    <row r="55" spans="1:12" ht="12.75">
      <c r="A55" s="96"/>
      <c r="B55" s="29"/>
      <c r="C55" s="29"/>
      <c r="D55" s="20"/>
      <c r="E55" s="20"/>
      <c r="F55" s="29"/>
      <c r="G55" s="20"/>
      <c r="H55" s="20"/>
      <c r="I55" s="97"/>
      <c r="J55" s="10"/>
      <c r="K55" s="10"/>
      <c r="L55" s="10"/>
    </row>
    <row r="56" spans="1:12" ht="12.75">
      <c r="A56" s="158" t="s">
        <v>267</v>
      </c>
      <c r="B56" s="205"/>
      <c r="C56" s="161"/>
      <c r="D56" s="162"/>
      <c r="E56" s="25"/>
      <c r="F56" s="173"/>
      <c r="G56" s="215"/>
      <c r="H56" s="215"/>
      <c r="I56" s="216"/>
      <c r="J56" s="10"/>
      <c r="K56" s="10"/>
      <c r="L56" s="10"/>
    </row>
    <row r="57" spans="1:12" ht="12.75">
      <c r="A57" s="95"/>
      <c r="B57" s="27"/>
      <c r="C57" s="192"/>
      <c r="D57" s="193"/>
      <c r="E57" s="16"/>
      <c r="F57" s="192"/>
      <c r="G57" s="194"/>
      <c r="H57" s="30"/>
      <c r="I57" s="98"/>
      <c r="J57" s="10"/>
      <c r="K57" s="10"/>
      <c r="L57" s="10"/>
    </row>
    <row r="58" spans="1:12" ht="12.75">
      <c r="A58" s="158" t="s">
        <v>268</v>
      </c>
      <c r="B58" s="205"/>
      <c r="C58" s="173" t="s">
        <v>362</v>
      </c>
      <c r="D58" s="195"/>
      <c r="E58" s="195"/>
      <c r="F58" s="195"/>
      <c r="G58" s="195"/>
      <c r="H58" s="195"/>
      <c r="I58" s="196"/>
      <c r="J58" s="10"/>
      <c r="K58" s="10"/>
      <c r="L58" s="10"/>
    </row>
    <row r="59" spans="1:12" ht="12.75">
      <c r="A59" s="88"/>
      <c r="B59" s="22"/>
      <c r="C59" s="21" t="s">
        <v>269</v>
      </c>
      <c r="D59" s="16"/>
      <c r="E59" s="16"/>
      <c r="F59" s="16"/>
      <c r="G59" s="16"/>
      <c r="H59" s="16"/>
      <c r="I59" s="89"/>
      <c r="J59" s="10"/>
      <c r="K59" s="10"/>
      <c r="L59" s="10"/>
    </row>
    <row r="60" spans="1:12" ht="12.75">
      <c r="A60" s="158" t="s">
        <v>270</v>
      </c>
      <c r="B60" s="205"/>
      <c r="C60" s="206" t="s">
        <v>363</v>
      </c>
      <c r="D60" s="207"/>
      <c r="E60" s="208"/>
      <c r="F60" s="16"/>
      <c r="G60" s="46" t="s">
        <v>271</v>
      </c>
      <c r="H60" s="206" t="s">
        <v>364</v>
      </c>
      <c r="I60" s="208"/>
      <c r="J60" s="10"/>
      <c r="K60" s="10"/>
      <c r="L60" s="10"/>
    </row>
    <row r="61" spans="1:12" ht="12.75">
      <c r="A61" s="88"/>
      <c r="B61" s="22"/>
      <c r="C61" s="21"/>
      <c r="D61" s="16"/>
      <c r="E61" s="16"/>
      <c r="F61" s="16"/>
      <c r="G61" s="16"/>
      <c r="H61" s="16"/>
      <c r="I61" s="89"/>
      <c r="J61" s="10"/>
      <c r="K61" s="10"/>
      <c r="L61" s="10"/>
    </row>
    <row r="62" spans="1:12" ht="12.75">
      <c r="A62" s="158" t="s">
        <v>257</v>
      </c>
      <c r="B62" s="205"/>
      <c r="C62" s="219" t="s">
        <v>365</v>
      </c>
      <c r="D62" s="207"/>
      <c r="E62" s="207"/>
      <c r="F62" s="207"/>
      <c r="G62" s="207"/>
      <c r="H62" s="207"/>
      <c r="I62" s="208"/>
      <c r="J62" s="10"/>
      <c r="K62" s="10"/>
      <c r="L62" s="10"/>
    </row>
    <row r="63" spans="1:12" ht="12.75">
      <c r="A63" s="88"/>
      <c r="B63" s="22"/>
      <c r="C63" s="16"/>
      <c r="D63" s="16"/>
      <c r="E63" s="16"/>
      <c r="F63" s="16"/>
      <c r="G63" s="16"/>
      <c r="H63" s="16"/>
      <c r="I63" s="89"/>
      <c r="J63" s="10"/>
      <c r="K63" s="10"/>
      <c r="L63" s="10"/>
    </row>
    <row r="64" spans="1:12" ht="12.75">
      <c r="A64" s="169" t="s">
        <v>272</v>
      </c>
      <c r="B64" s="170"/>
      <c r="C64" s="206" t="s">
        <v>366</v>
      </c>
      <c r="D64" s="207"/>
      <c r="E64" s="207"/>
      <c r="F64" s="207"/>
      <c r="G64" s="207"/>
      <c r="H64" s="207"/>
      <c r="I64" s="175"/>
      <c r="J64" s="10"/>
      <c r="K64" s="10"/>
      <c r="L64" s="10"/>
    </row>
    <row r="65" spans="1:12" ht="12.75">
      <c r="A65" s="99"/>
      <c r="B65" s="20"/>
      <c r="C65" s="211" t="s">
        <v>273</v>
      </c>
      <c r="D65" s="211"/>
      <c r="E65" s="211"/>
      <c r="F65" s="211"/>
      <c r="G65" s="211"/>
      <c r="H65" s="211"/>
      <c r="I65" s="100"/>
      <c r="J65" s="10"/>
      <c r="K65" s="10"/>
      <c r="L65" s="10"/>
    </row>
    <row r="66" spans="1:12" ht="12.75">
      <c r="A66" s="99"/>
      <c r="B66" s="20"/>
      <c r="C66" s="31"/>
      <c r="D66" s="31"/>
      <c r="E66" s="31"/>
      <c r="F66" s="31"/>
      <c r="G66" s="31"/>
      <c r="H66" s="31"/>
      <c r="I66" s="100"/>
      <c r="J66" s="10"/>
      <c r="K66" s="10"/>
      <c r="L66" s="10"/>
    </row>
    <row r="67" spans="1:12" ht="12.75">
      <c r="A67" s="99"/>
      <c r="B67" s="220" t="s">
        <v>274</v>
      </c>
      <c r="C67" s="221"/>
      <c r="D67" s="221"/>
      <c r="E67" s="221"/>
      <c r="F67" s="44"/>
      <c r="G67" s="44"/>
      <c r="H67" s="44"/>
      <c r="I67" s="101"/>
      <c r="J67" s="10"/>
      <c r="K67" s="10"/>
      <c r="L67" s="10"/>
    </row>
    <row r="68" spans="1:12" ht="12.75">
      <c r="A68" s="99"/>
      <c r="B68" s="222" t="s">
        <v>306</v>
      </c>
      <c r="C68" s="223"/>
      <c r="D68" s="223"/>
      <c r="E68" s="223"/>
      <c r="F68" s="223"/>
      <c r="G68" s="223"/>
      <c r="H68" s="223"/>
      <c r="I68" s="224"/>
      <c r="J68" s="10"/>
      <c r="K68" s="10"/>
      <c r="L68" s="10"/>
    </row>
    <row r="69" spans="1:12" ht="12.75">
      <c r="A69" s="99"/>
      <c r="B69" s="222" t="s">
        <v>307</v>
      </c>
      <c r="C69" s="223"/>
      <c r="D69" s="223"/>
      <c r="E69" s="223"/>
      <c r="F69" s="223"/>
      <c r="G69" s="223"/>
      <c r="H69" s="223"/>
      <c r="I69" s="101"/>
      <c r="J69" s="10"/>
      <c r="K69" s="10"/>
      <c r="L69" s="10"/>
    </row>
    <row r="70" spans="1:12" ht="12.75">
      <c r="A70" s="99"/>
      <c r="B70" s="222" t="s">
        <v>308</v>
      </c>
      <c r="C70" s="223"/>
      <c r="D70" s="223"/>
      <c r="E70" s="223"/>
      <c r="F70" s="223"/>
      <c r="G70" s="223"/>
      <c r="H70" s="223"/>
      <c r="I70" s="224"/>
      <c r="J70" s="10"/>
      <c r="K70" s="10"/>
      <c r="L70" s="10"/>
    </row>
    <row r="71" spans="1:12" ht="12.75">
      <c r="A71" s="99"/>
      <c r="B71" s="222" t="s">
        <v>309</v>
      </c>
      <c r="C71" s="223"/>
      <c r="D71" s="223"/>
      <c r="E71" s="223"/>
      <c r="F71" s="223"/>
      <c r="G71" s="223"/>
      <c r="H71" s="223"/>
      <c r="I71" s="224"/>
      <c r="J71" s="10"/>
      <c r="K71" s="10"/>
      <c r="L71" s="10"/>
    </row>
    <row r="72" spans="1:12" ht="12.75">
      <c r="A72" s="99"/>
      <c r="B72" s="102"/>
      <c r="C72" s="103"/>
      <c r="D72" s="103"/>
      <c r="E72" s="103"/>
      <c r="F72" s="103"/>
      <c r="G72" s="103"/>
      <c r="H72" s="103"/>
      <c r="I72" s="104"/>
      <c r="J72" s="10"/>
      <c r="K72" s="10"/>
      <c r="L72" s="10"/>
    </row>
    <row r="73" spans="1:12" ht="13.5" thickBot="1">
      <c r="A73" s="105" t="s">
        <v>275</v>
      </c>
      <c r="B73" s="16"/>
      <c r="C73" s="16"/>
      <c r="D73" s="16"/>
      <c r="E73" s="16"/>
      <c r="F73" s="16"/>
      <c r="G73" s="32"/>
      <c r="H73" s="33"/>
      <c r="I73" s="106"/>
      <c r="J73" s="10"/>
      <c r="K73" s="10"/>
      <c r="L73" s="10"/>
    </row>
    <row r="74" spans="1:12" ht="12.75">
      <c r="A74" s="84"/>
      <c r="B74" s="16"/>
      <c r="C74" s="16"/>
      <c r="D74" s="16"/>
      <c r="E74" s="20" t="s">
        <v>276</v>
      </c>
      <c r="F74" s="28"/>
      <c r="G74" s="212" t="s">
        <v>277</v>
      </c>
      <c r="H74" s="213"/>
      <c r="I74" s="214"/>
      <c r="J74" s="10"/>
      <c r="K74" s="10"/>
      <c r="L74" s="10"/>
    </row>
    <row r="75" spans="1:12" ht="12.75">
      <c r="A75" s="107"/>
      <c r="B75" s="108"/>
      <c r="C75" s="109"/>
      <c r="D75" s="109"/>
      <c r="E75" s="109"/>
      <c r="F75" s="109"/>
      <c r="G75" s="217"/>
      <c r="H75" s="218"/>
      <c r="I75" s="110"/>
      <c r="J75" s="10"/>
      <c r="K75" s="10"/>
      <c r="L75" s="10"/>
    </row>
  </sheetData>
  <sheetProtection/>
  <protectedRanges>
    <protectedRange sqref="E2 H2 C6:D6 C8:D8 C10:D10 C12:I12 C14:D14 F14:I14 C16:I16 C18:I18 C20:I20 C24:G24 C22:F22 C26 I26 I24 A54:I54" name="Range1"/>
    <protectedRange sqref="A29:I29" name="Range1_1"/>
    <protectedRange sqref="A39:I39 A41:I41 A43:I43 A45:I45 A47:I47" name="Range1_10"/>
    <protectedRange sqref="A30:I30" name="Range1_1_2_1"/>
    <protectedRange sqref="A32:I32" name="Range1_1_2_2"/>
    <protectedRange sqref="A34:D34" name="Range1_1_2_3"/>
    <protectedRange sqref="A50:I50" name="Range1_11_1"/>
  </protectedRanges>
  <mergeCells count="93">
    <mergeCell ref="A50:D50"/>
    <mergeCell ref="E50:G50"/>
    <mergeCell ref="H50:I50"/>
    <mergeCell ref="A52:D52"/>
    <mergeCell ref="E52:G52"/>
    <mergeCell ref="H52:I52"/>
    <mergeCell ref="A46:D46"/>
    <mergeCell ref="E46:G46"/>
    <mergeCell ref="H46:I46"/>
    <mergeCell ref="A48:D48"/>
    <mergeCell ref="E48:G48"/>
    <mergeCell ref="H48:I48"/>
    <mergeCell ref="A42:D42"/>
    <mergeCell ref="E42:G42"/>
    <mergeCell ref="H42:I42"/>
    <mergeCell ref="A44:D44"/>
    <mergeCell ref="E44:G44"/>
    <mergeCell ref="H44:I44"/>
    <mergeCell ref="A38:D38"/>
    <mergeCell ref="E38:G38"/>
    <mergeCell ref="H38:I38"/>
    <mergeCell ref="A40:D40"/>
    <mergeCell ref="E40:G40"/>
    <mergeCell ref="H40:I40"/>
    <mergeCell ref="A34:D34"/>
    <mergeCell ref="E34:G34"/>
    <mergeCell ref="H34:I34"/>
    <mergeCell ref="A36:D36"/>
    <mergeCell ref="E36:G36"/>
    <mergeCell ref="H36:I36"/>
    <mergeCell ref="D29:G29"/>
    <mergeCell ref="A30:D30"/>
    <mergeCell ref="E30:G30"/>
    <mergeCell ref="H30:I30"/>
    <mergeCell ref="A32:D32"/>
    <mergeCell ref="E32:G32"/>
    <mergeCell ref="H32:I32"/>
    <mergeCell ref="G75:H75"/>
    <mergeCell ref="A62:B62"/>
    <mergeCell ref="C62:I62"/>
    <mergeCell ref="A64:B64"/>
    <mergeCell ref="C64:I64"/>
    <mergeCell ref="B67:E67"/>
    <mergeCell ref="B68:I68"/>
    <mergeCell ref="B69:H69"/>
    <mergeCell ref="B70:I70"/>
    <mergeCell ref="B71:I71"/>
    <mergeCell ref="A60:B60"/>
    <mergeCell ref="C60:E60"/>
    <mergeCell ref="H60:I60"/>
    <mergeCell ref="A1:C1"/>
    <mergeCell ref="C65:H65"/>
    <mergeCell ref="G74:I74"/>
    <mergeCell ref="A58:B58"/>
    <mergeCell ref="A56:B56"/>
    <mergeCell ref="C56:D56"/>
    <mergeCell ref="F56:I56"/>
    <mergeCell ref="C57:D57"/>
    <mergeCell ref="F57:G57"/>
    <mergeCell ref="C58:I58"/>
    <mergeCell ref="D53:G53"/>
    <mergeCell ref="A54:D54"/>
    <mergeCell ref="E54:G54"/>
    <mergeCell ref="H54:I54"/>
    <mergeCell ref="A24:B24"/>
    <mergeCell ref="D24:G24"/>
    <mergeCell ref="A26:B26"/>
    <mergeCell ref="G26:H26"/>
    <mergeCell ref="A28:D28"/>
    <mergeCell ref="E28:G28"/>
    <mergeCell ref="H28:I28"/>
    <mergeCell ref="A18:B18"/>
    <mergeCell ref="C18:I18"/>
    <mergeCell ref="A20:B20"/>
    <mergeCell ref="C20:I20"/>
    <mergeCell ref="A22:B22"/>
    <mergeCell ref="D22:F22"/>
    <mergeCell ref="G22:H22"/>
    <mergeCell ref="A12:B12"/>
    <mergeCell ref="C12:I12"/>
    <mergeCell ref="A14:B14"/>
    <mergeCell ref="C14:D14"/>
    <mergeCell ref="F14:I14"/>
    <mergeCell ref="A16:B16"/>
    <mergeCell ref="C16:I16"/>
    <mergeCell ref="A10:B11"/>
    <mergeCell ref="C10:D10"/>
    <mergeCell ref="A2:D2"/>
    <mergeCell ref="A4:I4"/>
    <mergeCell ref="A6:B6"/>
    <mergeCell ref="C6:D6"/>
    <mergeCell ref="A8:B8"/>
    <mergeCell ref="C8:D8"/>
  </mergeCells>
  <conditionalFormatting sqref="H2">
    <cfRule type="cellIs" priority="2" dxfId="0" operator="lessThan" stopIfTrue="1">
      <formula>#REF!</formula>
    </cfRule>
  </conditionalFormatting>
  <hyperlinks>
    <hyperlink ref="C18" r:id="rId1" display="ah@autohrvatska.hr"/>
    <hyperlink ref="C20" r:id="rId2" display="www.autohrvatska.hr"/>
  </hyperlinks>
  <printOptions/>
  <pageMargins left="0.75" right="0.75" top="1" bottom="1" header="0.5" footer="0.5"/>
  <pageSetup fitToWidth="0" fitToHeight="1" horizontalDpi="600" verticalDpi="600" orientation="portrait" paperSize="9" scale="73" r:id="rId3"/>
</worksheet>
</file>

<file path=xl/worksheets/sheet2.xml><?xml version="1.0" encoding="utf-8"?>
<worksheet xmlns="http://schemas.openxmlformats.org/spreadsheetml/2006/main" xmlns:r="http://schemas.openxmlformats.org/officeDocument/2006/relationships">
  <dimension ref="A1:K121"/>
  <sheetViews>
    <sheetView view="pageBreakPreview" zoomScale="130" zoomScaleSheetLayoutView="130" zoomScalePageLayoutView="0" workbookViewId="0" topLeftCell="A55">
      <selection activeCell="A15" sqref="A15:J15"/>
    </sheetView>
  </sheetViews>
  <sheetFormatPr defaultColWidth="9.140625" defaultRowHeight="12.75"/>
  <cols>
    <col min="1" max="9" width="9.140625" style="47" customWidth="1"/>
    <col min="10" max="10" width="11.57421875" style="47" customWidth="1"/>
    <col min="11" max="11" width="9.421875" style="47" bestFit="1" customWidth="1"/>
    <col min="12" max="16384" width="9.140625" style="47" customWidth="1"/>
  </cols>
  <sheetData>
    <row r="1" spans="1:11" ht="12.75" customHeight="1">
      <c r="A1" s="266" t="s">
        <v>153</v>
      </c>
      <c r="B1" s="266"/>
      <c r="C1" s="266"/>
      <c r="D1" s="266"/>
      <c r="E1" s="266"/>
      <c r="F1" s="266"/>
      <c r="G1" s="266"/>
      <c r="H1" s="266"/>
      <c r="I1" s="266"/>
      <c r="J1" s="266"/>
      <c r="K1" s="266"/>
    </row>
    <row r="2" spans="1:11" ht="12.75" customHeight="1">
      <c r="A2" s="267" t="s">
        <v>396</v>
      </c>
      <c r="B2" s="267"/>
      <c r="C2" s="267"/>
      <c r="D2" s="267"/>
      <c r="E2" s="267"/>
      <c r="F2" s="267"/>
      <c r="G2" s="267"/>
      <c r="H2" s="267"/>
      <c r="I2" s="267"/>
      <c r="J2" s="267"/>
      <c r="K2" s="267"/>
    </row>
    <row r="3" spans="1:11" ht="12.75">
      <c r="A3" s="268" t="s">
        <v>395</v>
      </c>
      <c r="B3" s="269"/>
      <c r="C3" s="269"/>
      <c r="D3" s="269"/>
      <c r="E3" s="269"/>
      <c r="F3" s="269"/>
      <c r="G3" s="269"/>
      <c r="H3" s="269"/>
      <c r="I3" s="269"/>
      <c r="J3" s="269"/>
      <c r="K3" s="270"/>
    </row>
    <row r="4" spans="1:11" ht="22.5">
      <c r="A4" s="271" t="s">
        <v>59</v>
      </c>
      <c r="B4" s="272"/>
      <c r="C4" s="272"/>
      <c r="D4" s="272"/>
      <c r="E4" s="272"/>
      <c r="F4" s="272"/>
      <c r="G4" s="272"/>
      <c r="H4" s="273"/>
      <c r="I4" s="53" t="s">
        <v>278</v>
      </c>
      <c r="J4" s="54" t="s">
        <v>318</v>
      </c>
      <c r="K4" s="55" t="s">
        <v>319</v>
      </c>
    </row>
    <row r="5" spans="1:11" ht="12.75">
      <c r="A5" s="262">
        <v>1</v>
      </c>
      <c r="B5" s="262"/>
      <c r="C5" s="262"/>
      <c r="D5" s="262"/>
      <c r="E5" s="262"/>
      <c r="F5" s="262"/>
      <c r="G5" s="262"/>
      <c r="H5" s="262"/>
      <c r="I5" s="52">
        <v>2</v>
      </c>
      <c r="J5" s="51">
        <v>3</v>
      </c>
      <c r="K5" s="51">
        <v>4</v>
      </c>
    </row>
    <row r="6" spans="1:11" ht="12.75">
      <c r="A6" s="263"/>
      <c r="B6" s="264"/>
      <c r="C6" s="264"/>
      <c r="D6" s="264"/>
      <c r="E6" s="264"/>
      <c r="F6" s="264"/>
      <c r="G6" s="264"/>
      <c r="H6" s="264"/>
      <c r="I6" s="264"/>
      <c r="J6" s="264"/>
      <c r="K6" s="265"/>
    </row>
    <row r="7" spans="1:11" ht="12.75">
      <c r="A7" s="238" t="s">
        <v>60</v>
      </c>
      <c r="B7" s="239"/>
      <c r="C7" s="239"/>
      <c r="D7" s="239"/>
      <c r="E7" s="239"/>
      <c r="F7" s="239"/>
      <c r="G7" s="239"/>
      <c r="H7" s="256"/>
      <c r="I7" s="3">
        <v>1</v>
      </c>
      <c r="J7" s="6"/>
      <c r="K7" s="6"/>
    </row>
    <row r="8" spans="1:11" ht="12.75">
      <c r="A8" s="245" t="s">
        <v>13</v>
      </c>
      <c r="B8" s="246"/>
      <c r="C8" s="246"/>
      <c r="D8" s="246"/>
      <c r="E8" s="246"/>
      <c r="F8" s="246"/>
      <c r="G8" s="246"/>
      <c r="H8" s="247"/>
      <c r="I8" s="1">
        <v>2</v>
      </c>
      <c r="J8" s="48">
        <f>J9+J16+J26+J35+J39</f>
        <v>269378057</v>
      </c>
      <c r="K8" s="48">
        <f>K9+K16+K26+K35+K39</f>
        <v>269294466</v>
      </c>
    </row>
    <row r="9" spans="1:11" ht="12.75">
      <c r="A9" s="242" t="s">
        <v>205</v>
      </c>
      <c r="B9" s="243"/>
      <c r="C9" s="243"/>
      <c r="D9" s="243"/>
      <c r="E9" s="243"/>
      <c r="F9" s="243"/>
      <c r="G9" s="243"/>
      <c r="H9" s="244"/>
      <c r="I9" s="1">
        <v>3</v>
      </c>
      <c r="J9" s="48">
        <f>SUM(J10:J15)</f>
        <v>711840</v>
      </c>
      <c r="K9" s="48">
        <f>SUM(K10:K15)</f>
        <v>863154</v>
      </c>
    </row>
    <row r="10" spans="1:11" ht="12.75">
      <c r="A10" s="242" t="s">
        <v>112</v>
      </c>
      <c r="B10" s="243"/>
      <c r="C10" s="243"/>
      <c r="D10" s="243"/>
      <c r="E10" s="243"/>
      <c r="F10" s="243"/>
      <c r="G10" s="243"/>
      <c r="H10" s="244"/>
      <c r="I10" s="1">
        <v>4</v>
      </c>
      <c r="J10" s="7"/>
      <c r="K10" s="7"/>
    </row>
    <row r="11" spans="1:11" ht="12.75">
      <c r="A11" s="242" t="s">
        <v>14</v>
      </c>
      <c r="B11" s="243"/>
      <c r="C11" s="243"/>
      <c r="D11" s="243"/>
      <c r="E11" s="243"/>
      <c r="F11" s="243"/>
      <c r="G11" s="243"/>
      <c r="H11" s="244"/>
      <c r="I11" s="1">
        <v>5</v>
      </c>
      <c r="J11" s="7">
        <v>577882</v>
      </c>
      <c r="K11" s="7">
        <v>769595</v>
      </c>
    </row>
    <row r="12" spans="1:11" ht="12.75">
      <c r="A12" s="242" t="s">
        <v>113</v>
      </c>
      <c r="B12" s="243"/>
      <c r="C12" s="243"/>
      <c r="D12" s="243"/>
      <c r="E12" s="243"/>
      <c r="F12" s="243"/>
      <c r="G12" s="243"/>
      <c r="H12" s="244"/>
      <c r="I12" s="1">
        <v>6</v>
      </c>
      <c r="J12" s="7"/>
      <c r="K12" s="7"/>
    </row>
    <row r="13" spans="1:11" ht="12.75">
      <c r="A13" s="242" t="s">
        <v>208</v>
      </c>
      <c r="B13" s="243"/>
      <c r="C13" s="243"/>
      <c r="D13" s="243"/>
      <c r="E13" s="243"/>
      <c r="F13" s="243"/>
      <c r="G13" s="243"/>
      <c r="H13" s="244"/>
      <c r="I13" s="1">
        <v>7</v>
      </c>
      <c r="J13" s="7"/>
      <c r="K13" s="7"/>
    </row>
    <row r="14" spans="1:11" ht="12.75">
      <c r="A14" s="242" t="s">
        <v>209</v>
      </c>
      <c r="B14" s="243"/>
      <c r="C14" s="243"/>
      <c r="D14" s="243"/>
      <c r="E14" s="243"/>
      <c r="F14" s="243"/>
      <c r="G14" s="243"/>
      <c r="H14" s="244"/>
      <c r="I14" s="1">
        <v>8</v>
      </c>
      <c r="J14" s="7"/>
      <c r="K14" s="7"/>
    </row>
    <row r="15" spans="1:11" ht="12.75">
      <c r="A15" s="242" t="s">
        <v>210</v>
      </c>
      <c r="B15" s="243"/>
      <c r="C15" s="243"/>
      <c r="D15" s="243"/>
      <c r="E15" s="243"/>
      <c r="F15" s="243"/>
      <c r="G15" s="243"/>
      <c r="H15" s="244"/>
      <c r="I15" s="1">
        <v>9</v>
      </c>
      <c r="J15" s="7">
        <v>133958</v>
      </c>
      <c r="K15" s="7">
        <v>93559</v>
      </c>
    </row>
    <row r="16" spans="1:11" ht="12.75">
      <c r="A16" s="242" t="s">
        <v>206</v>
      </c>
      <c r="B16" s="243"/>
      <c r="C16" s="243"/>
      <c r="D16" s="243"/>
      <c r="E16" s="243"/>
      <c r="F16" s="243"/>
      <c r="G16" s="243"/>
      <c r="H16" s="244"/>
      <c r="I16" s="1">
        <v>10</v>
      </c>
      <c r="J16" s="48">
        <f>SUM(J17:J25)</f>
        <v>265574415</v>
      </c>
      <c r="K16" s="48">
        <f>SUM(K17:K25)</f>
        <v>264831425</v>
      </c>
    </row>
    <row r="17" spans="1:11" ht="12.75">
      <c r="A17" s="242" t="s">
        <v>211</v>
      </c>
      <c r="B17" s="243"/>
      <c r="C17" s="243"/>
      <c r="D17" s="243"/>
      <c r="E17" s="243"/>
      <c r="F17" s="243"/>
      <c r="G17" s="243"/>
      <c r="H17" s="244"/>
      <c r="I17" s="1">
        <v>11</v>
      </c>
      <c r="J17" s="7">
        <v>55602066</v>
      </c>
      <c r="K17" s="7">
        <v>55494940</v>
      </c>
    </row>
    <row r="18" spans="1:11" ht="12.75">
      <c r="A18" s="242" t="s">
        <v>247</v>
      </c>
      <c r="B18" s="243"/>
      <c r="C18" s="243"/>
      <c r="D18" s="243"/>
      <c r="E18" s="243"/>
      <c r="F18" s="243"/>
      <c r="G18" s="243"/>
      <c r="H18" s="244"/>
      <c r="I18" s="1">
        <v>12</v>
      </c>
      <c r="J18" s="7">
        <v>54773741</v>
      </c>
      <c r="K18" s="7">
        <v>49149012</v>
      </c>
    </row>
    <row r="19" spans="1:11" ht="12.75">
      <c r="A19" s="242" t="s">
        <v>212</v>
      </c>
      <c r="B19" s="243"/>
      <c r="C19" s="243"/>
      <c r="D19" s="243"/>
      <c r="E19" s="243"/>
      <c r="F19" s="243"/>
      <c r="G19" s="243"/>
      <c r="H19" s="244"/>
      <c r="I19" s="1">
        <v>13</v>
      </c>
      <c r="J19" s="7">
        <v>4347095</v>
      </c>
      <c r="K19" s="7">
        <v>4511702</v>
      </c>
    </row>
    <row r="20" spans="1:11" ht="12.75">
      <c r="A20" s="242" t="s">
        <v>27</v>
      </c>
      <c r="B20" s="243"/>
      <c r="C20" s="243"/>
      <c r="D20" s="243"/>
      <c r="E20" s="243"/>
      <c r="F20" s="243"/>
      <c r="G20" s="243"/>
      <c r="H20" s="244"/>
      <c r="I20" s="1">
        <v>14</v>
      </c>
      <c r="J20" s="7">
        <v>13400677</v>
      </c>
      <c r="K20" s="7">
        <v>17958489</v>
      </c>
    </row>
    <row r="21" spans="1:11" ht="12.75">
      <c r="A21" s="242" t="s">
        <v>28</v>
      </c>
      <c r="B21" s="243"/>
      <c r="C21" s="243"/>
      <c r="D21" s="243"/>
      <c r="E21" s="243"/>
      <c r="F21" s="243"/>
      <c r="G21" s="243"/>
      <c r="H21" s="244"/>
      <c r="I21" s="1">
        <v>15</v>
      </c>
      <c r="J21" s="7"/>
      <c r="K21" s="7"/>
    </row>
    <row r="22" spans="1:11" ht="12.75">
      <c r="A22" s="242" t="s">
        <v>72</v>
      </c>
      <c r="B22" s="243"/>
      <c r="C22" s="243"/>
      <c r="D22" s="243"/>
      <c r="E22" s="243"/>
      <c r="F22" s="243"/>
      <c r="G22" s="243"/>
      <c r="H22" s="244"/>
      <c r="I22" s="1">
        <v>16</v>
      </c>
      <c r="J22" s="7">
        <v>150000</v>
      </c>
      <c r="K22" s="7"/>
    </row>
    <row r="23" spans="1:11" ht="12.75">
      <c r="A23" s="242" t="s">
        <v>73</v>
      </c>
      <c r="B23" s="243"/>
      <c r="C23" s="243"/>
      <c r="D23" s="243"/>
      <c r="E23" s="243"/>
      <c r="F23" s="243"/>
      <c r="G23" s="243"/>
      <c r="H23" s="244"/>
      <c r="I23" s="1">
        <v>17</v>
      </c>
      <c r="J23" s="7">
        <v>3173006</v>
      </c>
      <c r="K23" s="7">
        <v>8326728</v>
      </c>
    </row>
    <row r="24" spans="1:11" ht="12.75">
      <c r="A24" s="242" t="s">
        <v>74</v>
      </c>
      <c r="B24" s="243"/>
      <c r="C24" s="243"/>
      <c r="D24" s="243"/>
      <c r="E24" s="243"/>
      <c r="F24" s="243"/>
      <c r="G24" s="243"/>
      <c r="H24" s="244"/>
      <c r="I24" s="1">
        <v>18</v>
      </c>
      <c r="J24" s="7">
        <v>7486179</v>
      </c>
      <c r="K24" s="7">
        <v>6072227</v>
      </c>
    </row>
    <row r="25" spans="1:11" ht="12.75">
      <c r="A25" s="242" t="s">
        <v>75</v>
      </c>
      <c r="B25" s="243"/>
      <c r="C25" s="243"/>
      <c r="D25" s="243"/>
      <c r="E25" s="243"/>
      <c r="F25" s="243"/>
      <c r="G25" s="243"/>
      <c r="H25" s="244"/>
      <c r="I25" s="1">
        <v>19</v>
      </c>
      <c r="J25" s="7">
        <v>126641651</v>
      </c>
      <c r="K25" s="7">
        <v>123318327</v>
      </c>
    </row>
    <row r="26" spans="1:11" ht="12.75">
      <c r="A26" s="242" t="s">
        <v>190</v>
      </c>
      <c r="B26" s="243"/>
      <c r="C26" s="243"/>
      <c r="D26" s="243"/>
      <c r="E26" s="243"/>
      <c r="F26" s="243"/>
      <c r="G26" s="243"/>
      <c r="H26" s="244"/>
      <c r="I26" s="1">
        <v>20</v>
      </c>
      <c r="J26" s="48">
        <f>SUM(J27:J34)</f>
        <v>71959</v>
      </c>
      <c r="K26" s="48">
        <f>SUM(K27:K34)</f>
        <v>133455</v>
      </c>
    </row>
    <row r="27" spans="1:11" ht="12.75">
      <c r="A27" s="242" t="s">
        <v>76</v>
      </c>
      <c r="B27" s="243"/>
      <c r="C27" s="243"/>
      <c r="D27" s="243"/>
      <c r="E27" s="243"/>
      <c r="F27" s="243"/>
      <c r="G27" s="243"/>
      <c r="H27" s="244"/>
      <c r="I27" s="1">
        <v>21</v>
      </c>
      <c r="J27" s="7"/>
      <c r="K27" s="7"/>
    </row>
    <row r="28" spans="1:11" ht="12.75">
      <c r="A28" s="242" t="s">
        <v>77</v>
      </c>
      <c r="B28" s="243"/>
      <c r="C28" s="243"/>
      <c r="D28" s="243"/>
      <c r="E28" s="243"/>
      <c r="F28" s="243"/>
      <c r="G28" s="243"/>
      <c r="H28" s="244"/>
      <c r="I28" s="1">
        <v>22</v>
      </c>
      <c r="J28" s="7"/>
      <c r="K28" s="7"/>
    </row>
    <row r="29" spans="1:11" ht="12.75">
      <c r="A29" s="242" t="s">
        <v>78</v>
      </c>
      <c r="B29" s="243"/>
      <c r="C29" s="243"/>
      <c r="D29" s="243"/>
      <c r="E29" s="243"/>
      <c r="F29" s="243"/>
      <c r="G29" s="243"/>
      <c r="H29" s="244"/>
      <c r="I29" s="1">
        <v>23</v>
      </c>
      <c r="J29" s="7"/>
      <c r="K29" s="7"/>
    </row>
    <row r="30" spans="1:11" ht="12.75">
      <c r="A30" s="242" t="s">
        <v>83</v>
      </c>
      <c r="B30" s="243"/>
      <c r="C30" s="243"/>
      <c r="D30" s="243"/>
      <c r="E30" s="243"/>
      <c r="F30" s="243"/>
      <c r="G30" s="243"/>
      <c r="H30" s="244"/>
      <c r="I30" s="1">
        <v>24</v>
      </c>
      <c r="J30" s="7"/>
      <c r="K30" s="7"/>
    </row>
    <row r="31" spans="1:11" ht="12.75">
      <c r="A31" s="242" t="s">
        <v>84</v>
      </c>
      <c r="B31" s="243"/>
      <c r="C31" s="243"/>
      <c r="D31" s="243"/>
      <c r="E31" s="243"/>
      <c r="F31" s="243"/>
      <c r="G31" s="243"/>
      <c r="H31" s="244"/>
      <c r="I31" s="1">
        <v>25</v>
      </c>
      <c r="J31" s="7">
        <v>71959</v>
      </c>
      <c r="K31" s="7">
        <v>71959</v>
      </c>
    </row>
    <row r="32" spans="1:11" ht="12.75">
      <c r="A32" s="242" t="s">
        <v>85</v>
      </c>
      <c r="B32" s="243"/>
      <c r="C32" s="243"/>
      <c r="D32" s="243"/>
      <c r="E32" s="243"/>
      <c r="F32" s="243"/>
      <c r="G32" s="243"/>
      <c r="H32" s="244"/>
      <c r="I32" s="1">
        <v>26</v>
      </c>
      <c r="J32" s="7"/>
      <c r="K32" s="7">
        <v>61496</v>
      </c>
    </row>
    <row r="33" spans="1:11" ht="12.75">
      <c r="A33" s="242" t="s">
        <v>79</v>
      </c>
      <c r="B33" s="243"/>
      <c r="C33" s="243"/>
      <c r="D33" s="243"/>
      <c r="E33" s="243"/>
      <c r="F33" s="243"/>
      <c r="G33" s="243"/>
      <c r="H33" s="244"/>
      <c r="I33" s="1">
        <v>27</v>
      </c>
      <c r="J33" s="7"/>
      <c r="K33" s="7"/>
    </row>
    <row r="34" spans="1:11" ht="12.75">
      <c r="A34" s="242" t="s">
        <v>183</v>
      </c>
      <c r="B34" s="243"/>
      <c r="C34" s="243"/>
      <c r="D34" s="243"/>
      <c r="E34" s="243"/>
      <c r="F34" s="243"/>
      <c r="G34" s="243"/>
      <c r="H34" s="244"/>
      <c r="I34" s="1">
        <v>28</v>
      </c>
      <c r="J34" s="7"/>
      <c r="K34" s="7"/>
    </row>
    <row r="35" spans="1:11" ht="12.75">
      <c r="A35" s="242" t="s">
        <v>184</v>
      </c>
      <c r="B35" s="243"/>
      <c r="C35" s="243"/>
      <c r="D35" s="243"/>
      <c r="E35" s="243"/>
      <c r="F35" s="243"/>
      <c r="G35" s="243"/>
      <c r="H35" s="244"/>
      <c r="I35" s="1">
        <v>29</v>
      </c>
      <c r="J35" s="48">
        <f>SUM(J36:J38)</f>
        <v>3019843</v>
      </c>
      <c r="K35" s="48">
        <f>SUM(K36:K38)</f>
        <v>3466432</v>
      </c>
    </row>
    <row r="36" spans="1:11" ht="12.75">
      <c r="A36" s="242" t="s">
        <v>80</v>
      </c>
      <c r="B36" s="243"/>
      <c r="C36" s="243"/>
      <c r="D36" s="243"/>
      <c r="E36" s="243"/>
      <c r="F36" s="243"/>
      <c r="G36" s="243"/>
      <c r="H36" s="244"/>
      <c r="I36" s="1">
        <v>30</v>
      </c>
      <c r="J36" s="7"/>
      <c r="K36" s="7"/>
    </row>
    <row r="37" spans="1:11" ht="12.75">
      <c r="A37" s="242" t="s">
        <v>81</v>
      </c>
      <c r="B37" s="243"/>
      <c r="C37" s="243"/>
      <c r="D37" s="243"/>
      <c r="E37" s="243"/>
      <c r="F37" s="243"/>
      <c r="G37" s="243"/>
      <c r="H37" s="244"/>
      <c r="I37" s="1">
        <v>31</v>
      </c>
      <c r="J37" s="7">
        <v>208958</v>
      </c>
      <c r="K37" s="7">
        <v>576446</v>
      </c>
    </row>
    <row r="38" spans="1:11" ht="12.75">
      <c r="A38" s="242" t="s">
        <v>82</v>
      </c>
      <c r="B38" s="243"/>
      <c r="C38" s="243"/>
      <c r="D38" s="243"/>
      <c r="E38" s="243"/>
      <c r="F38" s="243"/>
      <c r="G38" s="243"/>
      <c r="H38" s="244"/>
      <c r="I38" s="1">
        <v>32</v>
      </c>
      <c r="J38" s="7">
        <v>2810885</v>
      </c>
      <c r="K38" s="7">
        <v>2889986</v>
      </c>
    </row>
    <row r="39" spans="1:11" ht="12.75">
      <c r="A39" s="242" t="s">
        <v>185</v>
      </c>
      <c r="B39" s="243"/>
      <c r="C39" s="243"/>
      <c r="D39" s="243"/>
      <c r="E39" s="243"/>
      <c r="F39" s="243"/>
      <c r="G39" s="243"/>
      <c r="H39" s="244"/>
      <c r="I39" s="1">
        <v>33</v>
      </c>
      <c r="J39" s="7"/>
      <c r="K39" s="7"/>
    </row>
    <row r="40" spans="1:11" ht="12.75">
      <c r="A40" s="245" t="s">
        <v>240</v>
      </c>
      <c r="B40" s="246"/>
      <c r="C40" s="246"/>
      <c r="D40" s="246"/>
      <c r="E40" s="246"/>
      <c r="F40" s="246"/>
      <c r="G40" s="246"/>
      <c r="H40" s="247"/>
      <c r="I40" s="1">
        <v>34</v>
      </c>
      <c r="J40" s="48">
        <f>J41+J49+J56+J64</f>
        <v>360304821</v>
      </c>
      <c r="K40" s="48">
        <f>K41+K49+K56+K64</f>
        <v>425124722</v>
      </c>
    </row>
    <row r="41" spans="1:11" ht="12.75">
      <c r="A41" s="242" t="s">
        <v>100</v>
      </c>
      <c r="B41" s="243"/>
      <c r="C41" s="243"/>
      <c r="D41" s="243"/>
      <c r="E41" s="243"/>
      <c r="F41" s="243"/>
      <c r="G41" s="243"/>
      <c r="H41" s="244"/>
      <c r="I41" s="1">
        <v>35</v>
      </c>
      <c r="J41" s="48">
        <f>SUM(J42:J48)</f>
        <v>162985374</v>
      </c>
      <c r="K41" s="48">
        <f>SUM(K42:K48)</f>
        <v>178230777</v>
      </c>
    </row>
    <row r="42" spans="1:11" ht="12.75">
      <c r="A42" s="242" t="s">
        <v>117</v>
      </c>
      <c r="B42" s="243"/>
      <c r="C42" s="243"/>
      <c r="D42" s="243"/>
      <c r="E42" s="243"/>
      <c r="F42" s="243"/>
      <c r="G42" s="243"/>
      <c r="H42" s="244"/>
      <c r="I42" s="1">
        <v>36</v>
      </c>
      <c r="J42" s="7">
        <v>1677288</v>
      </c>
      <c r="K42" s="7">
        <v>1746821</v>
      </c>
    </row>
    <row r="43" spans="1:11" ht="12.75">
      <c r="A43" s="242" t="s">
        <v>118</v>
      </c>
      <c r="B43" s="243"/>
      <c r="C43" s="243"/>
      <c r="D43" s="243"/>
      <c r="E43" s="243"/>
      <c r="F43" s="243"/>
      <c r="G43" s="243"/>
      <c r="H43" s="244"/>
      <c r="I43" s="1">
        <v>37</v>
      </c>
      <c r="J43" s="7"/>
      <c r="K43" s="7"/>
    </row>
    <row r="44" spans="1:11" ht="12.75">
      <c r="A44" s="242" t="s">
        <v>86</v>
      </c>
      <c r="B44" s="243"/>
      <c r="C44" s="243"/>
      <c r="D44" s="243"/>
      <c r="E44" s="243"/>
      <c r="F44" s="243"/>
      <c r="G44" s="243"/>
      <c r="H44" s="244"/>
      <c r="I44" s="1">
        <v>38</v>
      </c>
      <c r="J44" s="7"/>
      <c r="K44" s="7"/>
    </row>
    <row r="45" spans="1:11" ht="12.75">
      <c r="A45" s="242" t="s">
        <v>87</v>
      </c>
      <c r="B45" s="243"/>
      <c r="C45" s="243"/>
      <c r="D45" s="243"/>
      <c r="E45" s="243"/>
      <c r="F45" s="243"/>
      <c r="G45" s="243"/>
      <c r="H45" s="244"/>
      <c r="I45" s="1">
        <v>39</v>
      </c>
      <c r="J45" s="7">
        <v>155618016</v>
      </c>
      <c r="K45" s="7">
        <v>173033771</v>
      </c>
    </row>
    <row r="46" spans="1:11" ht="12.75">
      <c r="A46" s="242" t="s">
        <v>88</v>
      </c>
      <c r="B46" s="243"/>
      <c r="C46" s="243"/>
      <c r="D46" s="243"/>
      <c r="E46" s="243"/>
      <c r="F46" s="243"/>
      <c r="G46" s="243"/>
      <c r="H46" s="244"/>
      <c r="I46" s="1">
        <v>40</v>
      </c>
      <c r="J46" s="7">
        <v>5690070</v>
      </c>
      <c r="K46" s="7">
        <v>3450185</v>
      </c>
    </row>
    <row r="47" spans="1:11" ht="12.75">
      <c r="A47" s="242" t="s">
        <v>89</v>
      </c>
      <c r="B47" s="243"/>
      <c r="C47" s="243"/>
      <c r="D47" s="243"/>
      <c r="E47" s="243"/>
      <c r="F47" s="243"/>
      <c r="G47" s="243"/>
      <c r="H47" s="244"/>
      <c r="I47" s="1">
        <v>41</v>
      </c>
      <c r="J47" s="7"/>
      <c r="K47" s="7"/>
    </row>
    <row r="48" spans="1:11" ht="12.75">
      <c r="A48" s="242" t="s">
        <v>90</v>
      </c>
      <c r="B48" s="243"/>
      <c r="C48" s="243"/>
      <c r="D48" s="243"/>
      <c r="E48" s="243"/>
      <c r="F48" s="243"/>
      <c r="G48" s="243"/>
      <c r="H48" s="244"/>
      <c r="I48" s="1">
        <v>42</v>
      </c>
      <c r="J48" s="7"/>
      <c r="K48" s="7"/>
    </row>
    <row r="49" spans="1:11" ht="12.75">
      <c r="A49" s="242" t="s">
        <v>101</v>
      </c>
      <c r="B49" s="243"/>
      <c r="C49" s="243"/>
      <c r="D49" s="243"/>
      <c r="E49" s="243"/>
      <c r="F49" s="243"/>
      <c r="G49" s="243"/>
      <c r="H49" s="244"/>
      <c r="I49" s="1">
        <v>43</v>
      </c>
      <c r="J49" s="48">
        <f>SUM(J50:J55)</f>
        <v>83346411</v>
      </c>
      <c r="K49" s="48">
        <f>SUM(K50:K55)</f>
        <v>104510452</v>
      </c>
    </row>
    <row r="50" spans="1:11" ht="12.75">
      <c r="A50" s="242" t="s">
        <v>200</v>
      </c>
      <c r="B50" s="243"/>
      <c r="C50" s="243"/>
      <c r="D50" s="243"/>
      <c r="E50" s="243"/>
      <c r="F50" s="243"/>
      <c r="G50" s="243"/>
      <c r="H50" s="244"/>
      <c r="I50" s="1">
        <v>44</v>
      </c>
      <c r="J50" s="7"/>
      <c r="K50" s="7"/>
    </row>
    <row r="51" spans="1:11" ht="12.75">
      <c r="A51" s="242" t="s">
        <v>201</v>
      </c>
      <c r="B51" s="243"/>
      <c r="C51" s="243"/>
      <c r="D51" s="243"/>
      <c r="E51" s="243"/>
      <c r="F51" s="243"/>
      <c r="G51" s="243"/>
      <c r="H51" s="244"/>
      <c r="I51" s="1">
        <v>45</v>
      </c>
      <c r="J51" s="7">
        <v>76562345</v>
      </c>
      <c r="K51" s="7">
        <v>90084699</v>
      </c>
    </row>
    <row r="52" spans="1:11" ht="12.75">
      <c r="A52" s="242" t="s">
        <v>202</v>
      </c>
      <c r="B52" s="243"/>
      <c r="C52" s="243"/>
      <c r="D52" s="243"/>
      <c r="E52" s="243"/>
      <c r="F52" s="243"/>
      <c r="G52" s="243"/>
      <c r="H52" s="244"/>
      <c r="I52" s="1">
        <v>46</v>
      </c>
      <c r="J52" s="7"/>
      <c r="K52" s="7"/>
    </row>
    <row r="53" spans="1:11" ht="12.75">
      <c r="A53" s="242" t="s">
        <v>203</v>
      </c>
      <c r="B53" s="243"/>
      <c r="C53" s="243"/>
      <c r="D53" s="243"/>
      <c r="E53" s="243"/>
      <c r="F53" s="243"/>
      <c r="G53" s="243"/>
      <c r="H53" s="244"/>
      <c r="I53" s="1">
        <v>47</v>
      </c>
      <c r="J53" s="7">
        <v>127445</v>
      </c>
      <c r="K53" s="7">
        <v>151004</v>
      </c>
    </row>
    <row r="54" spans="1:11" ht="12.75">
      <c r="A54" s="242" t="s">
        <v>10</v>
      </c>
      <c r="B54" s="243"/>
      <c r="C54" s="243"/>
      <c r="D54" s="243"/>
      <c r="E54" s="243"/>
      <c r="F54" s="243"/>
      <c r="G54" s="243"/>
      <c r="H54" s="244"/>
      <c r="I54" s="1">
        <v>48</v>
      </c>
      <c r="J54" s="7">
        <v>5051921</v>
      </c>
      <c r="K54" s="7">
        <v>3495602</v>
      </c>
    </row>
    <row r="55" spans="1:11" ht="12.75">
      <c r="A55" s="242" t="s">
        <v>11</v>
      </c>
      <c r="B55" s="243"/>
      <c r="C55" s="243"/>
      <c r="D55" s="243"/>
      <c r="E55" s="243"/>
      <c r="F55" s="243"/>
      <c r="G55" s="243"/>
      <c r="H55" s="244"/>
      <c r="I55" s="1">
        <v>49</v>
      </c>
      <c r="J55" s="7">
        <v>1604700</v>
      </c>
      <c r="K55" s="7">
        <v>10779147</v>
      </c>
    </row>
    <row r="56" spans="1:11" ht="12.75">
      <c r="A56" s="242" t="s">
        <v>102</v>
      </c>
      <c r="B56" s="243"/>
      <c r="C56" s="243"/>
      <c r="D56" s="243"/>
      <c r="E56" s="243"/>
      <c r="F56" s="243"/>
      <c r="G56" s="243"/>
      <c r="H56" s="244"/>
      <c r="I56" s="1">
        <v>50</v>
      </c>
      <c r="J56" s="48">
        <f>SUM(J57:J63)</f>
        <v>74187692</v>
      </c>
      <c r="K56" s="48">
        <f>SUM(K57:K63)</f>
        <v>85059572</v>
      </c>
    </row>
    <row r="57" spans="1:11" ht="12.75">
      <c r="A57" s="242" t="s">
        <v>76</v>
      </c>
      <c r="B57" s="243"/>
      <c r="C57" s="243"/>
      <c r="D57" s="243"/>
      <c r="E57" s="243"/>
      <c r="F57" s="243"/>
      <c r="G57" s="243"/>
      <c r="H57" s="244"/>
      <c r="I57" s="1">
        <v>51</v>
      </c>
      <c r="J57" s="7"/>
      <c r="K57" s="7"/>
    </row>
    <row r="58" spans="1:11" ht="12.75">
      <c r="A58" s="242" t="s">
        <v>77</v>
      </c>
      <c r="B58" s="243"/>
      <c r="C58" s="243"/>
      <c r="D58" s="243"/>
      <c r="E58" s="243"/>
      <c r="F58" s="243"/>
      <c r="G58" s="243"/>
      <c r="H58" s="244"/>
      <c r="I58" s="1">
        <v>52</v>
      </c>
      <c r="J58" s="7"/>
      <c r="K58" s="7"/>
    </row>
    <row r="59" spans="1:11" ht="12.75">
      <c r="A59" s="242" t="s">
        <v>242</v>
      </c>
      <c r="B59" s="243"/>
      <c r="C59" s="243"/>
      <c r="D59" s="243"/>
      <c r="E59" s="243"/>
      <c r="F59" s="243"/>
      <c r="G59" s="243"/>
      <c r="H59" s="244"/>
      <c r="I59" s="1">
        <v>53</v>
      </c>
      <c r="J59" s="7"/>
      <c r="K59" s="7"/>
    </row>
    <row r="60" spans="1:11" ht="12.75">
      <c r="A60" s="242" t="s">
        <v>83</v>
      </c>
      <c r="B60" s="243"/>
      <c r="C60" s="243"/>
      <c r="D60" s="243"/>
      <c r="E60" s="243"/>
      <c r="F60" s="243"/>
      <c r="G60" s="243"/>
      <c r="H60" s="244"/>
      <c r="I60" s="1">
        <v>54</v>
      </c>
      <c r="J60" s="7"/>
      <c r="K60" s="7"/>
    </row>
    <row r="61" spans="1:11" ht="12.75">
      <c r="A61" s="242" t="s">
        <v>84</v>
      </c>
      <c r="B61" s="243"/>
      <c r="C61" s="243"/>
      <c r="D61" s="243"/>
      <c r="E61" s="243"/>
      <c r="F61" s="243"/>
      <c r="G61" s="243"/>
      <c r="H61" s="244"/>
      <c r="I61" s="1">
        <v>55</v>
      </c>
      <c r="J61" s="7">
        <v>244801</v>
      </c>
      <c r="K61" s="7">
        <v>470764</v>
      </c>
    </row>
    <row r="62" spans="1:11" ht="12.75">
      <c r="A62" s="242" t="s">
        <v>85</v>
      </c>
      <c r="B62" s="243"/>
      <c r="C62" s="243"/>
      <c r="D62" s="243"/>
      <c r="E62" s="243"/>
      <c r="F62" s="243"/>
      <c r="G62" s="243"/>
      <c r="H62" s="244"/>
      <c r="I62" s="1">
        <v>56</v>
      </c>
      <c r="J62" s="7">
        <v>67387046</v>
      </c>
      <c r="K62" s="7">
        <v>84588808</v>
      </c>
    </row>
    <row r="63" spans="1:11" ht="12.75">
      <c r="A63" s="242" t="s">
        <v>46</v>
      </c>
      <c r="B63" s="243"/>
      <c r="C63" s="243"/>
      <c r="D63" s="243"/>
      <c r="E63" s="243"/>
      <c r="F63" s="243"/>
      <c r="G63" s="243"/>
      <c r="H63" s="244"/>
      <c r="I63" s="1">
        <v>57</v>
      </c>
      <c r="J63" s="7">
        <v>6555845</v>
      </c>
      <c r="K63" s="7"/>
    </row>
    <row r="64" spans="1:11" ht="12.75">
      <c r="A64" s="242" t="s">
        <v>207</v>
      </c>
      <c r="B64" s="243"/>
      <c r="C64" s="243"/>
      <c r="D64" s="243"/>
      <c r="E64" s="243"/>
      <c r="F64" s="243"/>
      <c r="G64" s="243"/>
      <c r="H64" s="244"/>
      <c r="I64" s="1">
        <v>58</v>
      </c>
      <c r="J64" s="7">
        <v>39785344</v>
      </c>
      <c r="K64" s="7">
        <v>57323921</v>
      </c>
    </row>
    <row r="65" spans="1:11" ht="12.75">
      <c r="A65" s="245" t="s">
        <v>56</v>
      </c>
      <c r="B65" s="246"/>
      <c r="C65" s="246"/>
      <c r="D65" s="246"/>
      <c r="E65" s="246"/>
      <c r="F65" s="246"/>
      <c r="G65" s="246"/>
      <c r="H65" s="247"/>
      <c r="I65" s="1">
        <v>59</v>
      </c>
      <c r="J65" s="7">
        <v>5987406</v>
      </c>
      <c r="K65" s="7">
        <v>5518260</v>
      </c>
    </row>
    <row r="66" spans="1:11" ht="12.75">
      <c r="A66" s="245" t="s">
        <v>241</v>
      </c>
      <c r="B66" s="246"/>
      <c r="C66" s="246"/>
      <c r="D66" s="246"/>
      <c r="E66" s="246"/>
      <c r="F66" s="246"/>
      <c r="G66" s="246"/>
      <c r="H66" s="247"/>
      <c r="I66" s="1">
        <v>60</v>
      </c>
      <c r="J66" s="48">
        <f>J7+J8+J40+J65</f>
        <v>635670284</v>
      </c>
      <c r="K66" s="48">
        <f>K7+K8+K40+K65</f>
        <v>699937448</v>
      </c>
    </row>
    <row r="67" spans="1:11" ht="12.75">
      <c r="A67" s="257" t="s">
        <v>91</v>
      </c>
      <c r="B67" s="258"/>
      <c r="C67" s="258"/>
      <c r="D67" s="258"/>
      <c r="E67" s="258"/>
      <c r="F67" s="258"/>
      <c r="G67" s="258"/>
      <c r="H67" s="259"/>
      <c r="I67" s="4">
        <v>61</v>
      </c>
      <c r="J67" s="8">
        <v>1004066775</v>
      </c>
      <c r="K67" s="8">
        <v>994944351</v>
      </c>
    </row>
    <row r="68" spans="1:11" ht="12.75">
      <c r="A68" s="234" t="s">
        <v>58</v>
      </c>
      <c r="B68" s="260"/>
      <c r="C68" s="260"/>
      <c r="D68" s="260"/>
      <c r="E68" s="260"/>
      <c r="F68" s="260"/>
      <c r="G68" s="260"/>
      <c r="H68" s="260"/>
      <c r="I68" s="260"/>
      <c r="J68" s="260"/>
      <c r="K68" s="261"/>
    </row>
    <row r="69" spans="1:11" ht="12.75">
      <c r="A69" s="238" t="s">
        <v>191</v>
      </c>
      <c r="B69" s="239"/>
      <c r="C69" s="239"/>
      <c r="D69" s="239"/>
      <c r="E69" s="239"/>
      <c r="F69" s="239"/>
      <c r="G69" s="239"/>
      <c r="H69" s="256"/>
      <c r="I69" s="3">
        <v>62</v>
      </c>
      <c r="J69" s="49">
        <f>J70+J71+J72+J78+J79+J82+J85</f>
        <v>400370763</v>
      </c>
      <c r="K69" s="49">
        <f>K70+K71+K72+K78+K79+K82+K85</f>
        <v>405713791</v>
      </c>
    </row>
    <row r="70" spans="1:11" ht="12.75">
      <c r="A70" s="242" t="s">
        <v>141</v>
      </c>
      <c r="B70" s="243"/>
      <c r="C70" s="243"/>
      <c r="D70" s="243"/>
      <c r="E70" s="243"/>
      <c r="F70" s="243"/>
      <c r="G70" s="243"/>
      <c r="H70" s="244"/>
      <c r="I70" s="1">
        <v>63</v>
      </c>
      <c r="J70" s="7">
        <v>60000000</v>
      </c>
      <c r="K70" s="7">
        <v>60000000</v>
      </c>
    </row>
    <row r="71" spans="1:11" ht="12.75">
      <c r="A71" s="242" t="s">
        <v>142</v>
      </c>
      <c r="B71" s="243"/>
      <c r="C71" s="243"/>
      <c r="D71" s="243"/>
      <c r="E71" s="243"/>
      <c r="F71" s="243"/>
      <c r="G71" s="243"/>
      <c r="H71" s="244"/>
      <c r="I71" s="1">
        <v>64</v>
      </c>
      <c r="J71" s="7">
        <v>37089626</v>
      </c>
      <c r="K71" s="7">
        <v>37089626</v>
      </c>
    </row>
    <row r="72" spans="1:11" ht="12.75">
      <c r="A72" s="242" t="s">
        <v>143</v>
      </c>
      <c r="B72" s="243"/>
      <c r="C72" s="243"/>
      <c r="D72" s="243"/>
      <c r="E72" s="243"/>
      <c r="F72" s="243"/>
      <c r="G72" s="243"/>
      <c r="H72" s="244"/>
      <c r="I72" s="1">
        <v>65</v>
      </c>
      <c r="J72" s="48">
        <f>J73+J74-J75+J76+J77</f>
        <v>59320658</v>
      </c>
      <c r="K72" s="48">
        <f>K73+K74-K75+K76+K77</f>
        <v>53596076</v>
      </c>
    </row>
    <row r="73" spans="1:11" ht="12.75">
      <c r="A73" s="242" t="s">
        <v>144</v>
      </c>
      <c r="B73" s="243"/>
      <c r="C73" s="243"/>
      <c r="D73" s="243"/>
      <c r="E73" s="243"/>
      <c r="F73" s="243"/>
      <c r="G73" s="243"/>
      <c r="H73" s="244"/>
      <c r="I73" s="1">
        <v>66</v>
      </c>
      <c r="J73" s="7">
        <v>3000000</v>
      </c>
      <c r="K73" s="7">
        <v>3000000</v>
      </c>
    </row>
    <row r="74" spans="1:11" ht="12.75">
      <c r="A74" s="242" t="s">
        <v>145</v>
      </c>
      <c r="B74" s="243"/>
      <c r="C74" s="243"/>
      <c r="D74" s="243"/>
      <c r="E74" s="243"/>
      <c r="F74" s="243"/>
      <c r="G74" s="243"/>
      <c r="H74" s="244"/>
      <c r="I74" s="1">
        <v>67</v>
      </c>
      <c r="J74" s="7">
        <v>6971246</v>
      </c>
      <c r="K74" s="7">
        <v>13166230</v>
      </c>
    </row>
    <row r="75" spans="1:11" ht="12.75">
      <c r="A75" s="242" t="s">
        <v>133</v>
      </c>
      <c r="B75" s="243"/>
      <c r="C75" s="243"/>
      <c r="D75" s="243"/>
      <c r="E75" s="243"/>
      <c r="F75" s="243"/>
      <c r="G75" s="243"/>
      <c r="H75" s="244"/>
      <c r="I75" s="1">
        <v>68</v>
      </c>
      <c r="J75" s="7">
        <v>6971246</v>
      </c>
      <c r="K75" s="7">
        <v>13166230</v>
      </c>
    </row>
    <row r="76" spans="1:11" ht="12.75">
      <c r="A76" s="242" t="s">
        <v>134</v>
      </c>
      <c r="B76" s="243"/>
      <c r="C76" s="243"/>
      <c r="D76" s="243"/>
      <c r="E76" s="243"/>
      <c r="F76" s="243"/>
      <c r="G76" s="243"/>
      <c r="H76" s="244"/>
      <c r="I76" s="1">
        <v>69</v>
      </c>
      <c r="J76" s="7">
        <v>15000922</v>
      </c>
      <c r="K76" s="7">
        <v>15000905</v>
      </c>
    </row>
    <row r="77" spans="1:11" ht="12.75">
      <c r="A77" s="242" t="s">
        <v>135</v>
      </c>
      <c r="B77" s="243"/>
      <c r="C77" s="243"/>
      <c r="D77" s="243"/>
      <c r="E77" s="243"/>
      <c r="F77" s="243"/>
      <c r="G77" s="243"/>
      <c r="H77" s="244"/>
      <c r="I77" s="1">
        <v>70</v>
      </c>
      <c r="J77" s="7">
        <v>41319736</v>
      </c>
      <c r="K77" s="7">
        <v>35595171</v>
      </c>
    </row>
    <row r="78" spans="1:11" ht="12.75">
      <c r="A78" s="242" t="s">
        <v>136</v>
      </c>
      <c r="B78" s="243"/>
      <c r="C78" s="243"/>
      <c r="D78" s="243"/>
      <c r="E78" s="243"/>
      <c r="F78" s="243"/>
      <c r="G78" s="243"/>
      <c r="H78" s="244"/>
      <c r="I78" s="1">
        <v>71</v>
      </c>
      <c r="J78" s="7">
        <v>543758</v>
      </c>
      <c r="K78" s="7">
        <v>151327</v>
      </c>
    </row>
    <row r="79" spans="1:11" ht="12.75">
      <c r="A79" s="242" t="s">
        <v>238</v>
      </c>
      <c r="B79" s="243"/>
      <c r="C79" s="243"/>
      <c r="D79" s="243"/>
      <c r="E79" s="243"/>
      <c r="F79" s="243"/>
      <c r="G79" s="243"/>
      <c r="H79" s="244"/>
      <c r="I79" s="1">
        <v>72</v>
      </c>
      <c r="J79" s="48">
        <f>J80-J81</f>
        <v>215576658</v>
      </c>
      <c r="K79" s="48">
        <f>K80-K81</f>
        <v>231098786</v>
      </c>
    </row>
    <row r="80" spans="1:11" ht="12.75">
      <c r="A80" s="253" t="s">
        <v>169</v>
      </c>
      <c r="B80" s="254"/>
      <c r="C80" s="254"/>
      <c r="D80" s="254"/>
      <c r="E80" s="254"/>
      <c r="F80" s="254"/>
      <c r="G80" s="254"/>
      <c r="H80" s="255"/>
      <c r="I80" s="1">
        <v>73</v>
      </c>
      <c r="J80" s="7">
        <v>215576658</v>
      </c>
      <c r="K80" s="7">
        <v>231098786</v>
      </c>
    </row>
    <row r="81" spans="1:11" ht="12.75">
      <c r="A81" s="253" t="s">
        <v>170</v>
      </c>
      <c r="B81" s="254"/>
      <c r="C81" s="254"/>
      <c r="D81" s="254"/>
      <c r="E81" s="254"/>
      <c r="F81" s="254"/>
      <c r="G81" s="254"/>
      <c r="H81" s="255"/>
      <c r="I81" s="1">
        <v>74</v>
      </c>
      <c r="J81" s="7"/>
      <c r="K81" s="7"/>
    </row>
    <row r="82" spans="1:11" ht="12.75">
      <c r="A82" s="242" t="s">
        <v>239</v>
      </c>
      <c r="B82" s="243"/>
      <c r="C82" s="243"/>
      <c r="D82" s="243"/>
      <c r="E82" s="243"/>
      <c r="F82" s="243"/>
      <c r="G82" s="243"/>
      <c r="H82" s="244"/>
      <c r="I82" s="1">
        <v>75</v>
      </c>
      <c r="J82" s="48">
        <f>J83-J84</f>
        <v>27840063</v>
      </c>
      <c r="K82" s="48">
        <f>K83-K84</f>
        <v>23777976</v>
      </c>
    </row>
    <row r="83" spans="1:11" ht="12.75">
      <c r="A83" s="253" t="s">
        <v>171</v>
      </c>
      <c r="B83" s="254"/>
      <c r="C83" s="254"/>
      <c r="D83" s="254"/>
      <c r="E83" s="254"/>
      <c r="F83" s="254"/>
      <c r="G83" s="254"/>
      <c r="H83" s="255"/>
      <c r="I83" s="1">
        <v>76</v>
      </c>
      <c r="J83" s="7">
        <v>27840063</v>
      </c>
      <c r="K83" s="7">
        <v>23777976</v>
      </c>
    </row>
    <row r="84" spans="1:11" ht="12.75">
      <c r="A84" s="253" t="s">
        <v>172</v>
      </c>
      <c r="B84" s="254"/>
      <c r="C84" s="254"/>
      <c r="D84" s="254"/>
      <c r="E84" s="254"/>
      <c r="F84" s="254"/>
      <c r="G84" s="254"/>
      <c r="H84" s="255"/>
      <c r="I84" s="1">
        <v>77</v>
      </c>
      <c r="J84" s="7"/>
      <c r="K84" s="7"/>
    </row>
    <row r="85" spans="1:11" ht="12.75">
      <c r="A85" s="242" t="s">
        <v>173</v>
      </c>
      <c r="B85" s="243"/>
      <c r="C85" s="243"/>
      <c r="D85" s="243"/>
      <c r="E85" s="243"/>
      <c r="F85" s="243"/>
      <c r="G85" s="243"/>
      <c r="H85" s="244"/>
      <c r="I85" s="1">
        <v>78</v>
      </c>
      <c r="J85" s="7"/>
      <c r="K85" s="7"/>
    </row>
    <row r="86" spans="1:11" ht="12.75">
      <c r="A86" s="245" t="s">
        <v>19</v>
      </c>
      <c r="B86" s="246"/>
      <c r="C86" s="246"/>
      <c r="D86" s="246"/>
      <c r="E86" s="246"/>
      <c r="F86" s="246"/>
      <c r="G86" s="246"/>
      <c r="H86" s="247"/>
      <c r="I86" s="1">
        <v>79</v>
      </c>
      <c r="J86" s="48">
        <f>SUM(J87:J89)</f>
        <v>2786460</v>
      </c>
      <c r="K86" s="48">
        <f>SUM(K87:K89)</f>
        <v>2729460</v>
      </c>
    </row>
    <row r="87" spans="1:11" ht="12.75">
      <c r="A87" s="242" t="s">
        <v>129</v>
      </c>
      <c r="B87" s="243"/>
      <c r="C87" s="243"/>
      <c r="D87" s="243"/>
      <c r="E87" s="243"/>
      <c r="F87" s="243"/>
      <c r="G87" s="243"/>
      <c r="H87" s="244"/>
      <c r="I87" s="1">
        <v>80</v>
      </c>
      <c r="J87" s="7">
        <v>57000</v>
      </c>
      <c r="K87" s="7"/>
    </row>
    <row r="88" spans="1:11" ht="12.75">
      <c r="A88" s="242" t="s">
        <v>130</v>
      </c>
      <c r="B88" s="243"/>
      <c r="C88" s="243"/>
      <c r="D88" s="243"/>
      <c r="E88" s="243"/>
      <c r="F88" s="243"/>
      <c r="G88" s="243"/>
      <c r="H88" s="244"/>
      <c r="I88" s="1">
        <v>81</v>
      </c>
      <c r="J88" s="7"/>
      <c r="K88" s="7"/>
    </row>
    <row r="89" spans="1:11" ht="12.75">
      <c r="A89" s="242" t="s">
        <v>131</v>
      </c>
      <c r="B89" s="243"/>
      <c r="C89" s="243"/>
      <c r="D89" s="243"/>
      <c r="E89" s="243"/>
      <c r="F89" s="243"/>
      <c r="G89" s="243"/>
      <c r="H89" s="244"/>
      <c r="I89" s="1">
        <v>82</v>
      </c>
      <c r="J89" s="7">
        <v>2729460</v>
      </c>
      <c r="K89" s="7">
        <v>2729460</v>
      </c>
    </row>
    <row r="90" spans="1:11" ht="12.75">
      <c r="A90" s="245" t="s">
        <v>20</v>
      </c>
      <c r="B90" s="246"/>
      <c r="C90" s="246"/>
      <c r="D90" s="246"/>
      <c r="E90" s="246"/>
      <c r="F90" s="246"/>
      <c r="G90" s="246"/>
      <c r="H90" s="247"/>
      <c r="I90" s="1">
        <v>83</v>
      </c>
      <c r="J90" s="48">
        <f>SUM(J91:J99)</f>
        <v>4677024</v>
      </c>
      <c r="K90" s="48">
        <f>SUM(K91:K99)</f>
        <v>4836022</v>
      </c>
    </row>
    <row r="91" spans="1:11" ht="12.75">
      <c r="A91" s="242" t="s">
        <v>132</v>
      </c>
      <c r="B91" s="243"/>
      <c r="C91" s="243"/>
      <c r="D91" s="243"/>
      <c r="E91" s="243"/>
      <c r="F91" s="243"/>
      <c r="G91" s="243"/>
      <c r="H91" s="244"/>
      <c r="I91" s="1">
        <v>84</v>
      </c>
      <c r="J91" s="7"/>
      <c r="K91" s="7"/>
    </row>
    <row r="92" spans="1:11" ht="12.75">
      <c r="A92" s="242" t="s">
        <v>243</v>
      </c>
      <c r="B92" s="243"/>
      <c r="C92" s="243"/>
      <c r="D92" s="243"/>
      <c r="E92" s="243"/>
      <c r="F92" s="243"/>
      <c r="G92" s="243"/>
      <c r="H92" s="244"/>
      <c r="I92" s="1">
        <v>85</v>
      </c>
      <c r="J92" s="7">
        <v>1118187</v>
      </c>
      <c r="K92" s="7">
        <v>1120789</v>
      </c>
    </row>
    <row r="93" spans="1:11" ht="12.75">
      <c r="A93" s="242" t="s">
        <v>0</v>
      </c>
      <c r="B93" s="243"/>
      <c r="C93" s="243"/>
      <c r="D93" s="243"/>
      <c r="E93" s="243"/>
      <c r="F93" s="243"/>
      <c r="G93" s="243"/>
      <c r="H93" s="244"/>
      <c r="I93" s="1">
        <v>86</v>
      </c>
      <c r="J93" s="7">
        <v>461406</v>
      </c>
      <c r="K93" s="7">
        <v>617802</v>
      </c>
    </row>
    <row r="94" spans="1:11" ht="12.75">
      <c r="A94" s="242" t="s">
        <v>244</v>
      </c>
      <c r="B94" s="243"/>
      <c r="C94" s="243"/>
      <c r="D94" s="243"/>
      <c r="E94" s="243"/>
      <c r="F94" s="243"/>
      <c r="G94" s="243"/>
      <c r="H94" s="244"/>
      <c r="I94" s="1">
        <v>87</v>
      </c>
      <c r="J94" s="7"/>
      <c r="K94" s="7"/>
    </row>
    <row r="95" spans="1:11" ht="12.75">
      <c r="A95" s="242" t="s">
        <v>245</v>
      </c>
      <c r="B95" s="243"/>
      <c r="C95" s="243"/>
      <c r="D95" s="243"/>
      <c r="E95" s="243"/>
      <c r="F95" s="243"/>
      <c r="G95" s="243"/>
      <c r="H95" s="244"/>
      <c r="I95" s="1">
        <v>88</v>
      </c>
      <c r="J95" s="7"/>
      <c r="K95" s="7"/>
    </row>
    <row r="96" spans="1:11" ht="12.75">
      <c r="A96" s="242" t="s">
        <v>246</v>
      </c>
      <c r="B96" s="243"/>
      <c r="C96" s="243"/>
      <c r="D96" s="243"/>
      <c r="E96" s="243"/>
      <c r="F96" s="243"/>
      <c r="G96" s="243"/>
      <c r="H96" s="244"/>
      <c r="I96" s="1">
        <v>89</v>
      </c>
      <c r="J96" s="7"/>
      <c r="K96" s="7"/>
    </row>
    <row r="97" spans="1:11" ht="12.75">
      <c r="A97" s="242" t="s">
        <v>94</v>
      </c>
      <c r="B97" s="243"/>
      <c r="C97" s="243"/>
      <c r="D97" s="243"/>
      <c r="E97" s="243"/>
      <c r="F97" s="243"/>
      <c r="G97" s="243"/>
      <c r="H97" s="244"/>
      <c r="I97" s="1">
        <v>90</v>
      </c>
      <c r="J97" s="7"/>
      <c r="K97" s="7"/>
    </row>
    <row r="98" spans="1:11" ht="12.75">
      <c r="A98" s="242" t="s">
        <v>92</v>
      </c>
      <c r="B98" s="243"/>
      <c r="C98" s="243"/>
      <c r="D98" s="243"/>
      <c r="E98" s="243"/>
      <c r="F98" s="243"/>
      <c r="G98" s="243"/>
      <c r="H98" s="244"/>
      <c r="I98" s="1">
        <v>91</v>
      </c>
      <c r="J98" s="7">
        <v>2978069</v>
      </c>
      <c r="K98" s="7">
        <v>2978069</v>
      </c>
    </row>
    <row r="99" spans="1:11" ht="12.75">
      <c r="A99" s="242" t="s">
        <v>93</v>
      </c>
      <c r="B99" s="243"/>
      <c r="C99" s="243"/>
      <c r="D99" s="243"/>
      <c r="E99" s="243"/>
      <c r="F99" s="243"/>
      <c r="G99" s="243"/>
      <c r="H99" s="244"/>
      <c r="I99" s="1">
        <v>92</v>
      </c>
      <c r="J99" s="7">
        <v>119362</v>
      </c>
      <c r="K99" s="7">
        <v>119362</v>
      </c>
    </row>
    <row r="100" spans="1:11" ht="12.75">
      <c r="A100" s="245" t="s">
        <v>21</v>
      </c>
      <c r="B100" s="246"/>
      <c r="C100" s="246"/>
      <c r="D100" s="246"/>
      <c r="E100" s="246"/>
      <c r="F100" s="246"/>
      <c r="G100" s="246"/>
      <c r="H100" s="247"/>
      <c r="I100" s="1">
        <v>93</v>
      </c>
      <c r="J100" s="48">
        <f>SUM(J101:J112)</f>
        <v>206454599</v>
      </c>
      <c r="K100" s="48">
        <f>SUM(K101:K112)</f>
        <v>265137686</v>
      </c>
    </row>
    <row r="101" spans="1:11" ht="12.75">
      <c r="A101" s="242" t="s">
        <v>132</v>
      </c>
      <c r="B101" s="243"/>
      <c r="C101" s="243"/>
      <c r="D101" s="243"/>
      <c r="E101" s="243"/>
      <c r="F101" s="243"/>
      <c r="G101" s="243"/>
      <c r="H101" s="244"/>
      <c r="I101" s="1">
        <v>94</v>
      </c>
      <c r="J101" s="7"/>
      <c r="K101" s="7"/>
    </row>
    <row r="102" spans="1:11" ht="12.75">
      <c r="A102" s="242" t="s">
        <v>243</v>
      </c>
      <c r="B102" s="243"/>
      <c r="C102" s="243"/>
      <c r="D102" s="243"/>
      <c r="E102" s="243"/>
      <c r="F102" s="243"/>
      <c r="G102" s="243"/>
      <c r="H102" s="244"/>
      <c r="I102" s="1">
        <v>95</v>
      </c>
      <c r="J102" s="7">
        <v>15766651</v>
      </c>
      <c r="K102" s="7">
        <v>2511446</v>
      </c>
    </row>
    <row r="103" spans="1:11" ht="12.75">
      <c r="A103" s="242" t="s">
        <v>0</v>
      </c>
      <c r="B103" s="243"/>
      <c r="C103" s="243"/>
      <c r="D103" s="243"/>
      <c r="E103" s="243"/>
      <c r="F103" s="243"/>
      <c r="G103" s="243"/>
      <c r="H103" s="244"/>
      <c r="I103" s="1">
        <v>96</v>
      </c>
      <c r="J103" s="7">
        <v>50194350</v>
      </c>
      <c r="K103" s="7">
        <v>115650661</v>
      </c>
    </row>
    <row r="104" spans="1:11" ht="12.75">
      <c r="A104" s="242" t="s">
        <v>244</v>
      </c>
      <c r="B104" s="243"/>
      <c r="C104" s="243"/>
      <c r="D104" s="243"/>
      <c r="E104" s="243"/>
      <c r="F104" s="243"/>
      <c r="G104" s="243"/>
      <c r="H104" s="244"/>
      <c r="I104" s="1">
        <v>97</v>
      </c>
      <c r="J104" s="7">
        <v>14562078</v>
      </c>
      <c r="K104" s="7">
        <v>24884924</v>
      </c>
    </row>
    <row r="105" spans="1:11" ht="12.75">
      <c r="A105" s="242" t="s">
        <v>245</v>
      </c>
      <c r="B105" s="243"/>
      <c r="C105" s="243"/>
      <c r="D105" s="243"/>
      <c r="E105" s="243"/>
      <c r="F105" s="243"/>
      <c r="G105" s="243"/>
      <c r="H105" s="244"/>
      <c r="I105" s="1">
        <v>98</v>
      </c>
      <c r="J105" s="7">
        <v>93035444</v>
      </c>
      <c r="K105" s="7">
        <v>95582419</v>
      </c>
    </row>
    <row r="106" spans="1:11" ht="12.75">
      <c r="A106" s="242" t="s">
        <v>246</v>
      </c>
      <c r="B106" s="243"/>
      <c r="C106" s="243"/>
      <c r="D106" s="243"/>
      <c r="E106" s="243"/>
      <c r="F106" s="243"/>
      <c r="G106" s="243"/>
      <c r="H106" s="244"/>
      <c r="I106" s="1">
        <v>99</v>
      </c>
      <c r="J106" s="7"/>
      <c r="K106" s="7"/>
    </row>
    <row r="107" spans="1:11" ht="12.75">
      <c r="A107" s="242" t="s">
        <v>94</v>
      </c>
      <c r="B107" s="243"/>
      <c r="C107" s="243"/>
      <c r="D107" s="243"/>
      <c r="E107" s="243"/>
      <c r="F107" s="243"/>
      <c r="G107" s="243"/>
      <c r="H107" s="244"/>
      <c r="I107" s="1">
        <v>100</v>
      </c>
      <c r="J107" s="7"/>
      <c r="K107" s="7"/>
    </row>
    <row r="108" spans="1:11" ht="12.75">
      <c r="A108" s="242" t="s">
        <v>95</v>
      </c>
      <c r="B108" s="243"/>
      <c r="C108" s="243"/>
      <c r="D108" s="243"/>
      <c r="E108" s="243"/>
      <c r="F108" s="243"/>
      <c r="G108" s="243"/>
      <c r="H108" s="244"/>
      <c r="I108" s="1">
        <v>101</v>
      </c>
      <c r="J108" s="7">
        <v>5264645</v>
      </c>
      <c r="K108" s="7">
        <v>5543006</v>
      </c>
    </row>
    <row r="109" spans="1:11" ht="12.75">
      <c r="A109" s="242" t="s">
        <v>96</v>
      </c>
      <c r="B109" s="243"/>
      <c r="C109" s="243"/>
      <c r="D109" s="243"/>
      <c r="E109" s="243"/>
      <c r="F109" s="243"/>
      <c r="G109" s="243"/>
      <c r="H109" s="244"/>
      <c r="I109" s="1">
        <v>102</v>
      </c>
      <c r="J109" s="7">
        <v>26994971</v>
      </c>
      <c r="K109" s="7">
        <v>13909619</v>
      </c>
    </row>
    <row r="110" spans="1:11" ht="12.75">
      <c r="A110" s="242" t="s">
        <v>99</v>
      </c>
      <c r="B110" s="243"/>
      <c r="C110" s="243"/>
      <c r="D110" s="243"/>
      <c r="E110" s="243"/>
      <c r="F110" s="243"/>
      <c r="G110" s="243"/>
      <c r="H110" s="244"/>
      <c r="I110" s="1">
        <v>103</v>
      </c>
      <c r="J110" s="7">
        <v>167000</v>
      </c>
      <c r="K110" s="7">
        <v>158530</v>
      </c>
    </row>
    <row r="111" spans="1:11" ht="12.75">
      <c r="A111" s="242" t="s">
        <v>97</v>
      </c>
      <c r="B111" s="243"/>
      <c r="C111" s="243"/>
      <c r="D111" s="243"/>
      <c r="E111" s="243"/>
      <c r="F111" s="243"/>
      <c r="G111" s="243"/>
      <c r="H111" s="244"/>
      <c r="I111" s="1">
        <v>104</v>
      </c>
      <c r="J111" s="7"/>
      <c r="K111" s="7"/>
    </row>
    <row r="112" spans="1:11" ht="12.75">
      <c r="A112" s="242" t="s">
        <v>98</v>
      </c>
      <c r="B112" s="243"/>
      <c r="C112" s="243"/>
      <c r="D112" s="243"/>
      <c r="E112" s="243"/>
      <c r="F112" s="243"/>
      <c r="G112" s="243"/>
      <c r="H112" s="244"/>
      <c r="I112" s="1">
        <v>105</v>
      </c>
      <c r="J112" s="7">
        <v>469460</v>
      </c>
      <c r="K112" s="7">
        <v>6897081</v>
      </c>
    </row>
    <row r="113" spans="1:11" ht="12.75">
      <c r="A113" s="245" t="s">
        <v>1</v>
      </c>
      <c r="B113" s="246"/>
      <c r="C113" s="246"/>
      <c r="D113" s="246"/>
      <c r="E113" s="246"/>
      <c r="F113" s="246"/>
      <c r="G113" s="246"/>
      <c r="H113" s="247"/>
      <c r="I113" s="1">
        <v>106</v>
      </c>
      <c r="J113" s="7">
        <v>21381438</v>
      </c>
      <c r="K113" s="7">
        <v>21520489</v>
      </c>
    </row>
    <row r="114" spans="1:11" ht="12.75">
      <c r="A114" s="245" t="s">
        <v>25</v>
      </c>
      <c r="B114" s="246"/>
      <c r="C114" s="246"/>
      <c r="D114" s="246"/>
      <c r="E114" s="246"/>
      <c r="F114" s="246"/>
      <c r="G114" s="246"/>
      <c r="H114" s="247"/>
      <c r="I114" s="1">
        <v>107</v>
      </c>
      <c r="J114" s="48">
        <f>J69+J86+J90+J100+J113</f>
        <v>635670284</v>
      </c>
      <c r="K114" s="48">
        <f>K69+K86+K90+K100+K113</f>
        <v>699937448</v>
      </c>
    </row>
    <row r="115" spans="1:11" ht="12.75">
      <c r="A115" s="231" t="s">
        <v>57</v>
      </c>
      <c r="B115" s="232"/>
      <c r="C115" s="232"/>
      <c r="D115" s="232"/>
      <c r="E115" s="232"/>
      <c r="F115" s="232"/>
      <c r="G115" s="232"/>
      <c r="H115" s="233"/>
      <c r="I115" s="2">
        <v>108</v>
      </c>
      <c r="J115" s="8">
        <v>1004066775</v>
      </c>
      <c r="K115" s="8">
        <v>994944351</v>
      </c>
    </row>
    <row r="116" spans="1:11" ht="12.75">
      <c r="A116" s="234" t="s">
        <v>310</v>
      </c>
      <c r="B116" s="235"/>
      <c r="C116" s="235"/>
      <c r="D116" s="235"/>
      <c r="E116" s="235"/>
      <c r="F116" s="235"/>
      <c r="G116" s="235"/>
      <c r="H116" s="235"/>
      <c r="I116" s="236"/>
      <c r="J116" s="236"/>
      <c r="K116" s="237"/>
    </row>
    <row r="117" spans="1:11" ht="12.75">
      <c r="A117" s="238" t="s">
        <v>186</v>
      </c>
      <c r="B117" s="239"/>
      <c r="C117" s="239"/>
      <c r="D117" s="239"/>
      <c r="E117" s="239"/>
      <c r="F117" s="239"/>
      <c r="G117" s="239"/>
      <c r="H117" s="239"/>
      <c r="I117" s="240"/>
      <c r="J117" s="240"/>
      <c r="K117" s="241"/>
    </row>
    <row r="118" spans="1:11" ht="12.75">
      <c r="A118" s="242" t="s">
        <v>8</v>
      </c>
      <c r="B118" s="243"/>
      <c r="C118" s="243"/>
      <c r="D118" s="243"/>
      <c r="E118" s="243"/>
      <c r="F118" s="243"/>
      <c r="G118" s="243"/>
      <c r="H118" s="244"/>
      <c r="I118" s="1">
        <v>109</v>
      </c>
      <c r="J118" s="7">
        <v>400370763</v>
      </c>
      <c r="K118" s="7">
        <v>409871442</v>
      </c>
    </row>
    <row r="119" spans="1:11" ht="12.75">
      <c r="A119" s="248" t="s">
        <v>9</v>
      </c>
      <c r="B119" s="249"/>
      <c r="C119" s="249"/>
      <c r="D119" s="249"/>
      <c r="E119" s="249"/>
      <c r="F119" s="249"/>
      <c r="G119" s="249"/>
      <c r="H119" s="250"/>
      <c r="I119" s="4">
        <v>110</v>
      </c>
      <c r="J119" s="8"/>
      <c r="K119" s="8"/>
    </row>
    <row r="120" spans="1:11" ht="12.75">
      <c r="A120" s="251" t="s">
        <v>311</v>
      </c>
      <c r="B120" s="252"/>
      <c r="C120" s="252"/>
      <c r="D120" s="252"/>
      <c r="E120" s="252"/>
      <c r="F120" s="252"/>
      <c r="G120" s="252"/>
      <c r="H120" s="252"/>
      <c r="I120" s="252"/>
      <c r="J120" s="252"/>
      <c r="K120" s="252"/>
    </row>
    <row r="121" spans="1:11" ht="12.75">
      <c r="A121" s="229"/>
      <c r="B121" s="230"/>
      <c r="C121" s="230"/>
      <c r="D121" s="230"/>
      <c r="E121" s="230"/>
      <c r="F121" s="230"/>
      <c r="G121" s="230"/>
      <c r="H121" s="230"/>
      <c r="I121" s="230"/>
      <c r="J121" s="230"/>
      <c r="K121" s="230"/>
    </row>
  </sheetData>
  <sheetProtection/>
  <mergeCells count="121">
    <mergeCell ref="A5:H5"/>
    <mergeCell ref="A6:K6"/>
    <mergeCell ref="A7:H7"/>
    <mergeCell ref="A8:H8"/>
    <mergeCell ref="A1:K1"/>
    <mergeCell ref="A2:K2"/>
    <mergeCell ref="A3:K3"/>
    <mergeCell ref="A4:H4"/>
    <mergeCell ref="A13:H13"/>
    <mergeCell ref="A14:H14"/>
    <mergeCell ref="A15:H15"/>
    <mergeCell ref="A16:H16"/>
    <mergeCell ref="A9:H9"/>
    <mergeCell ref="A10:H10"/>
    <mergeCell ref="A11:H11"/>
    <mergeCell ref="A12:H12"/>
    <mergeCell ref="A21:H21"/>
    <mergeCell ref="A22:H22"/>
    <mergeCell ref="A23:H23"/>
    <mergeCell ref="A24:H24"/>
    <mergeCell ref="A17:H17"/>
    <mergeCell ref="A18:H18"/>
    <mergeCell ref="A19:H19"/>
    <mergeCell ref="A20:H20"/>
    <mergeCell ref="A29:H29"/>
    <mergeCell ref="A30:H30"/>
    <mergeCell ref="A31:H31"/>
    <mergeCell ref="A32:H32"/>
    <mergeCell ref="A25:H25"/>
    <mergeCell ref="A26:H26"/>
    <mergeCell ref="A27:H27"/>
    <mergeCell ref="A28:H28"/>
    <mergeCell ref="A37:H37"/>
    <mergeCell ref="A38:H38"/>
    <mergeCell ref="A39:H39"/>
    <mergeCell ref="A40:H40"/>
    <mergeCell ref="A33:H33"/>
    <mergeCell ref="A34:H34"/>
    <mergeCell ref="A35:H35"/>
    <mergeCell ref="A36:H36"/>
    <mergeCell ref="A45:H45"/>
    <mergeCell ref="A46:H46"/>
    <mergeCell ref="A47:H47"/>
    <mergeCell ref="A48:H48"/>
    <mergeCell ref="A41:H41"/>
    <mergeCell ref="A42:H42"/>
    <mergeCell ref="A43:H43"/>
    <mergeCell ref="A44:H44"/>
    <mergeCell ref="A53:H53"/>
    <mergeCell ref="A54:H54"/>
    <mergeCell ref="A55:H55"/>
    <mergeCell ref="A56:H56"/>
    <mergeCell ref="A49:H49"/>
    <mergeCell ref="A50:H50"/>
    <mergeCell ref="A51:H51"/>
    <mergeCell ref="A52:H52"/>
    <mergeCell ref="A61:H61"/>
    <mergeCell ref="A62:H62"/>
    <mergeCell ref="A63:H63"/>
    <mergeCell ref="A64:H64"/>
    <mergeCell ref="A57:H57"/>
    <mergeCell ref="A58:H58"/>
    <mergeCell ref="A59:H59"/>
    <mergeCell ref="A60:H60"/>
    <mergeCell ref="A69:H69"/>
    <mergeCell ref="A70:H70"/>
    <mergeCell ref="A71:H71"/>
    <mergeCell ref="A72:H72"/>
    <mergeCell ref="A65:H65"/>
    <mergeCell ref="A66:H66"/>
    <mergeCell ref="A67:H67"/>
    <mergeCell ref="A68:K68"/>
    <mergeCell ref="A77:H77"/>
    <mergeCell ref="A78:H78"/>
    <mergeCell ref="A79:H79"/>
    <mergeCell ref="A80:H80"/>
    <mergeCell ref="A73:H73"/>
    <mergeCell ref="A74:H74"/>
    <mergeCell ref="A75:H75"/>
    <mergeCell ref="A76:H76"/>
    <mergeCell ref="A85:H85"/>
    <mergeCell ref="A86:H86"/>
    <mergeCell ref="A87:H87"/>
    <mergeCell ref="A88:H88"/>
    <mergeCell ref="A81:H81"/>
    <mergeCell ref="A82:H82"/>
    <mergeCell ref="A83:H83"/>
    <mergeCell ref="A84:H84"/>
    <mergeCell ref="A93:H93"/>
    <mergeCell ref="A94:H94"/>
    <mergeCell ref="A95:H95"/>
    <mergeCell ref="A96:H96"/>
    <mergeCell ref="A89:H89"/>
    <mergeCell ref="A90:H90"/>
    <mergeCell ref="A91:H91"/>
    <mergeCell ref="A92:H92"/>
    <mergeCell ref="A101:H101"/>
    <mergeCell ref="A102:H102"/>
    <mergeCell ref="A103:H103"/>
    <mergeCell ref="A104:H104"/>
    <mergeCell ref="A97:H97"/>
    <mergeCell ref="A98:H98"/>
    <mergeCell ref="A99:H99"/>
    <mergeCell ref="A100:H100"/>
    <mergeCell ref="A109:H109"/>
    <mergeCell ref="A110:H110"/>
    <mergeCell ref="A111:H111"/>
    <mergeCell ref="A112:H112"/>
    <mergeCell ref="A105:H105"/>
    <mergeCell ref="A106:H106"/>
    <mergeCell ref="A107:H107"/>
    <mergeCell ref="A108:H108"/>
    <mergeCell ref="A121:K121"/>
    <mergeCell ref="A115:H115"/>
    <mergeCell ref="A116:K116"/>
    <mergeCell ref="A117:K117"/>
    <mergeCell ref="A118:H118"/>
    <mergeCell ref="A113:H113"/>
    <mergeCell ref="A114:H114"/>
    <mergeCell ref="A119:H119"/>
    <mergeCell ref="A120:K120"/>
  </mergeCells>
  <dataValidations count="1">
    <dataValidation allowBlank="1" sqref="A1:IV65536"/>
  </dataValidations>
  <printOptions/>
  <pageMargins left="0.75" right="0.75" top="1" bottom="1" header="0.5" footer="0.5"/>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dimension ref="A1:M71"/>
  <sheetViews>
    <sheetView view="pageBreakPreview" zoomScale="90" zoomScaleSheetLayoutView="90" zoomScalePageLayoutView="0" workbookViewId="0" topLeftCell="A31">
      <selection activeCell="L22" sqref="L22"/>
    </sheetView>
  </sheetViews>
  <sheetFormatPr defaultColWidth="9.140625" defaultRowHeight="12.75"/>
  <cols>
    <col min="1" max="9" width="9.140625" style="47" customWidth="1"/>
    <col min="10" max="11" width="11.00390625" style="47" bestFit="1" customWidth="1"/>
    <col min="12" max="12" width="10.7109375" style="47" bestFit="1" customWidth="1"/>
    <col min="13" max="13" width="11.00390625" style="47" customWidth="1"/>
    <col min="14" max="16384" width="9.140625" style="47" customWidth="1"/>
  </cols>
  <sheetData>
    <row r="1" spans="1:13" ht="12.75" customHeight="1">
      <c r="A1" s="266" t="s">
        <v>154</v>
      </c>
      <c r="B1" s="266"/>
      <c r="C1" s="266"/>
      <c r="D1" s="266"/>
      <c r="E1" s="266"/>
      <c r="F1" s="266"/>
      <c r="G1" s="266"/>
      <c r="H1" s="266"/>
      <c r="I1" s="266"/>
      <c r="J1" s="266"/>
      <c r="K1" s="266"/>
      <c r="L1" s="266"/>
      <c r="M1" s="266"/>
    </row>
    <row r="2" spans="1:13" ht="12.75" customHeight="1">
      <c r="A2" s="274" t="s">
        <v>400</v>
      </c>
      <c r="B2" s="274"/>
      <c r="C2" s="274"/>
      <c r="D2" s="274"/>
      <c r="E2" s="274"/>
      <c r="F2" s="274"/>
      <c r="G2" s="274"/>
      <c r="H2" s="274"/>
      <c r="I2" s="274"/>
      <c r="J2" s="274"/>
      <c r="K2" s="274"/>
      <c r="L2" s="274"/>
      <c r="M2" s="274"/>
    </row>
    <row r="3" spans="1:13" ht="12.75" customHeight="1">
      <c r="A3" s="288" t="s">
        <v>395</v>
      </c>
      <c r="B3" s="288"/>
      <c r="C3" s="288"/>
      <c r="D3" s="288"/>
      <c r="E3" s="288"/>
      <c r="F3" s="288"/>
      <c r="G3" s="288"/>
      <c r="H3" s="288"/>
      <c r="I3" s="288"/>
      <c r="J3" s="288"/>
      <c r="K3" s="288"/>
      <c r="L3" s="288"/>
      <c r="M3" s="288"/>
    </row>
    <row r="4" spans="1:13" ht="23.25">
      <c r="A4" s="289" t="s">
        <v>59</v>
      </c>
      <c r="B4" s="289"/>
      <c r="C4" s="289"/>
      <c r="D4" s="289"/>
      <c r="E4" s="289"/>
      <c r="F4" s="289"/>
      <c r="G4" s="289"/>
      <c r="H4" s="289"/>
      <c r="I4" s="53" t="s">
        <v>279</v>
      </c>
      <c r="J4" s="290" t="s">
        <v>318</v>
      </c>
      <c r="K4" s="290"/>
      <c r="L4" s="290" t="s">
        <v>319</v>
      </c>
      <c r="M4" s="290"/>
    </row>
    <row r="5" spans="1:13" ht="12.75">
      <c r="A5" s="289"/>
      <c r="B5" s="289"/>
      <c r="C5" s="289"/>
      <c r="D5" s="289"/>
      <c r="E5" s="289"/>
      <c r="F5" s="289"/>
      <c r="G5" s="289"/>
      <c r="H5" s="289"/>
      <c r="I5" s="53"/>
      <c r="J5" s="55" t="s">
        <v>314</v>
      </c>
      <c r="K5" s="55" t="s">
        <v>315</v>
      </c>
      <c r="L5" s="55" t="s">
        <v>314</v>
      </c>
      <c r="M5" s="55" t="s">
        <v>315</v>
      </c>
    </row>
    <row r="6" spans="1:13" ht="12.75">
      <c r="A6" s="290">
        <v>1</v>
      </c>
      <c r="B6" s="290"/>
      <c r="C6" s="290"/>
      <c r="D6" s="290"/>
      <c r="E6" s="290"/>
      <c r="F6" s="290"/>
      <c r="G6" s="290"/>
      <c r="H6" s="290"/>
      <c r="I6" s="58">
        <v>2</v>
      </c>
      <c r="J6" s="55">
        <v>3</v>
      </c>
      <c r="K6" s="55">
        <v>4</v>
      </c>
      <c r="L6" s="55">
        <v>5</v>
      </c>
      <c r="M6" s="55">
        <v>6</v>
      </c>
    </row>
    <row r="7" spans="1:13" ht="12.75">
      <c r="A7" s="238" t="s">
        <v>26</v>
      </c>
      <c r="B7" s="239"/>
      <c r="C7" s="239"/>
      <c r="D7" s="239"/>
      <c r="E7" s="239"/>
      <c r="F7" s="239"/>
      <c r="G7" s="239"/>
      <c r="H7" s="256"/>
      <c r="I7" s="3">
        <v>111</v>
      </c>
      <c r="J7" s="151">
        <f>SUM(J8:J9)</f>
        <v>614200681</v>
      </c>
      <c r="K7" s="154">
        <v>323116086</v>
      </c>
      <c r="L7" s="49">
        <f>SUM(L8:L9)</f>
        <v>676738585</v>
      </c>
      <c r="M7" s="49">
        <f>SUM(M8:M9)</f>
        <v>365356350</v>
      </c>
    </row>
    <row r="8" spans="1:13" ht="12.75">
      <c r="A8" s="245" t="s">
        <v>152</v>
      </c>
      <c r="B8" s="246"/>
      <c r="C8" s="246"/>
      <c r="D8" s="246"/>
      <c r="E8" s="246"/>
      <c r="F8" s="246"/>
      <c r="G8" s="246"/>
      <c r="H8" s="247"/>
      <c r="I8" s="1">
        <v>112</v>
      </c>
      <c r="J8" s="149">
        <v>609479876</v>
      </c>
      <c r="K8" s="152">
        <v>321226389</v>
      </c>
      <c r="L8" s="7">
        <v>671599533</v>
      </c>
      <c r="M8" s="7">
        <v>362715954</v>
      </c>
    </row>
    <row r="9" spans="1:13" ht="12.75">
      <c r="A9" s="245" t="s">
        <v>103</v>
      </c>
      <c r="B9" s="246"/>
      <c r="C9" s="246"/>
      <c r="D9" s="246"/>
      <c r="E9" s="246"/>
      <c r="F9" s="246"/>
      <c r="G9" s="246"/>
      <c r="H9" s="247"/>
      <c r="I9" s="1">
        <v>113</v>
      </c>
      <c r="J9" s="149">
        <v>4720805</v>
      </c>
      <c r="K9" s="152">
        <v>1889697</v>
      </c>
      <c r="L9" s="7">
        <v>5139052</v>
      </c>
      <c r="M9" s="7">
        <v>2640396</v>
      </c>
    </row>
    <row r="10" spans="1:13" ht="12.75">
      <c r="A10" s="245" t="s">
        <v>12</v>
      </c>
      <c r="B10" s="246"/>
      <c r="C10" s="246"/>
      <c r="D10" s="246"/>
      <c r="E10" s="246"/>
      <c r="F10" s="246"/>
      <c r="G10" s="246"/>
      <c r="H10" s="247"/>
      <c r="I10" s="1">
        <v>114</v>
      </c>
      <c r="J10" s="149">
        <f>J11+J12+J16+J20+J21+J22+J25+J26</f>
        <v>601169257</v>
      </c>
      <c r="K10" s="152">
        <v>317831339</v>
      </c>
      <c r="L10" s="48">
        <f>L11+L12+L16+L20+L21+L22+L25+L26</f>
        <v>652692975</v>
      </c>
      <c r="M10" s="48">
        <f>M11+M12+M16+M20+M21+M22+M25+M26</f>
        <v>351603230</v>
      </c>
    </row>
    <row r="11" spans="1:13" ht="12.75">
      <c r="A11" s="245" t="s">
        <v>104</v>
      </c>
      <c r="B11" s="246"/>
      <c r="C11" s="246"/>
      <c r="D11" s="246"/>
      <c r="E11" s="246"/>
      <c r="F11" s="246"/>
      <c r="G11" s="246"/>
      <c r="H11" s="247"/>
      <c r="I11" s="1">
        <v>115</v>
      </c>
      <c r="J11" s="149"/>
      <c r="K11" s="152">
        <v>0</v>
      </c>
      <c r="L11" s="7"/>
      <c r="M11" s="7"/>
    </row>
    <row r="12" spans="1:13" ht="12.75">
      <c r="A12" s="245" t="s">
        <v>22</v>
      </c>
      <c r="B12" s="246"/>
      <c r="C12" s="246"/>
      <c r="D12" s="246"/>
      <c r="E12" s="246"/>
      <c r="F12" s="246"/>
      <c r="G12" s="246"/>
      <c r="H12" s="247"/>
      <c r="I12" s="1">
        <v>116</v>
      </c>
      <c r="J12" s="149">
        <f>SUM(J13:J15)</f>
        <v>514085639</v>
      </c>
      <c r="K12" s="152">
        <v>269848323</v>
      </c>
      <c r="L12" s="48">
        <f>SUM(L13:L15)</f>
        <v>564505191</v>
      </c>
      <c r="M12" s="48">
        <f>SUM(M13:M15)</f>
        <v>303125725</v>
      </c>
    </row>
    <row r="13" spans="1:13" ht="12.75">
      <c r="A13" s="242" t="s">
        <v>146</v>
      </c>
      <c r="B13" s="243"/>
      <c r="C13" s="243"/>
      <c r="D13" s="243"/>
      <c r="E13" s="243"/>
      <c r="F13" s="243"/>
      <c r="G13" s="243"/>
      <c r="H13" s="244"/>
      <c r="I13" s="1">
        <v>117</v>
      </c>
      <c r="J13" s="149">
        <v>5348758</v>
      </c>
      <c r="K13" s="152">
        <v>2503364</v>
      </c>
      <c r="L13" s="7">
        <v>5075115</v>
      </c>
      <c r="M13" s="7">
        <v>2516362</v>
      </c>
    </row>
    <row r="14" spans="1:13" ht="12.75">
      <c r="A14" s="242" t="s">
        <v>147</v>
      </c>
      <c r="B14" s="243"/>
      <c r="C14" s="243"/>
      <c r="D14" s="243"/>
      <c r="E14" s="243"/>
      <c r="F14" s="243"/>
      <c r="G14" s="243"/>
      <c r="H14" s="244"/>
      <c r="I14" s="1">
        <v>118</v>
      </c>
      <c r="J14" s="149">
        <v>481741638</v>
      </c>
      <c r="K14" s="152">
        <v>253071641</v>
      </c>
      <c r="L14" s="7">
        <v>532879156</v>
      </c>
      <c r="M14" s="7">
        <v>286082869</v>
      </c>
    </row>
    <row r="15" spans="1:13" ht="12.75">
      <c r="A15" s="242" t="s">
        <v>61</v>
      </c>
      <c r="B15" s="243"/>
      <c r="C15" s="243"/>
      <c r="D15" s="243"/>
      <c r="E15" s="243"/>
      <c r="F15" s="243"/>
      <c r="G15" s="243"/>
      <c r="H15" s="244"/>
      <c r="I15" s="1">
        <v>119</v>
      </c>
      <c r="J15" s="149">
        <v>26995243</v>
      </c>
      <c r="K15" s="152">
        <v>14273318</v>
      </c>
      <c r="L15" s="7">
        <v>26550920</v>
      </c>
      <c r="M15" s="7">
        <v>14526494</v>
      </c>
    </row>
    <row r="16" spans="1:13" ht="12.75">
      <c r="A16" s="245" t="s">
        <v>23</v>
      </c>
      <c r="B16" s="246"/>
      <c r="C16" s="246"/>
      <c r="D16" s="246"/>
      <c r="E16" s="246"/>
      <c r="F16" s="246"/>
      <c r="G16" s="246"/>
      <c r="H16" s="247"/>
      <c r="I16" s="1">
        <v>120</v>
      </c>
      <c r="J16" s="149">
        <f>SUM(J17:J19)</f>
        <v>55607509</v>
      </c>
      <c r="K16" s="152">
        <v>31688573</v>
      </c>
      <c r="L16" s="48">
        <f>SUM(L17:L19)</f>
        <v>57979940</v>
      </c>
      <c r="M16" s="48">
        <f>SUM(M17:M19)</f>
        <v>33411145</v>
      </c>
    </row>
    <row r="17" spans="1:13" ht="12.75">
      <c r="A17" s="242" t="s">
        <v>62</v>
      </c>
      <c r="B17" s="243"/>
      <c r="C17" s="243"/>
      <c r="D17" s="243"/>
      <c r="E17" s="243"/>
      <c r="F17" s="243"/>
      <c r="G17" s="243"/>
      <c r="H17" s="244"/>
      <c r="I17" s="1">
        <v>121</v>
      </c>
      <c r="J17" s="149">
        <v>33338967</v>
      </c>
      <c r="K17" s="152">
        <v>19170272</v>
      </c>
      <c r="L17" s="7">
        <v>34990251</v>
      </c>
      <c r="M17" s="7">
        <v>20160494</v>
      </c>
    </row>
    <row r="18" spans="1:13" ht="12.75">
      <c r="A18" s="242" t="s">
        <v>63</v>
      </c>
      <c r="B18" s="243"/>
      <c r="C18" s="243"/>
      <c r="D18" s="243"/>
      <c r="E18" s="243"/>
      <c r="F18" s="243"/>
      <c r="G18" s="243"/>
      <c r="H18" s="244"/>
      <c r="I18" s="1">
        <v>122</v>
      </c>
      <c r="J18" s="149">
        <v>15002477</v>
      </c>
      <c r="K18" s="152">
        <v>8947416</v>
      </c>
      <c r="L18" s="7">
        <v>15927073</v>
      </c>
      <c r="M18" s="7">
        <v>9417226</v>
      </c>
    </row>
    <row r="19" spans="1:13" ht="12.75">
      <c r="A19" s="242" t="s">
        <v>64</v>
      </c>
      <c r="B19" s="243"/>
      <c r="C19" s="243"/>
      <c r="D19" s="243"/>
      <c r="E19" s="243"/>
      <c r="F19" s="243"/>
      <c r="G19" s="243"/>
      <c r="H19" s="244"/>
      <c r="I19" s="1">
        <v>123</v>
      </c>
      <c r="J19" s="149">
        <v>7266065</v>
      </c>
      <c r="K19" s="152">
        <v>3570885</v>
      </c>
      <c r="L19" s="7">
        <v>7062616</v>
      </c>
      <c r="M19" s="7">
        <v>3833425</v>
      </c>
    </row>
    <row r="20" spans="1:13" ht="12.75">
      <c r="A20" s="245" t="s">
        <v>105</v>
      </c>
      <c r="B20" s="246"/>
      <c r="C20" s="246"/>
      <c r="D20" s="246"/>
      <c r="E20" s="246"/>
      <c r="F20" s="246"/>
      <c r="G20" s="246"/>
      <c r="H20" s="247"/>
      <c r="I20" s="1">
        <v>124</v>
      </c>
      <c r="J20" s="149">
        <v>16899496</v>
      </c>
      <c r="K20" s="152">
        <v>8509743</v>
      </c>
      <c r="L20" s="7">
        <v>16649950</v>
      </c>
      <c r="M20" s="7">
        <v>8316031</v>
      </c>
    </row>
    <row r="21" spans="1:13" ht="12.75">
      <c r="A21" s="245" t="s">
        <v>106</v>
      </c>
      <c r="B21" s="246"/>
      <c r="C21" s="246"/>
      <c r="D21" s="246"/>
      <c r="E21" s="246"/>
      <c r="F21" s="246"/>
      <c r="G21" s="246"/>
      <c r="H21" s="247"/>
      <c r="I21" s="1">
        <v>125</v>
      </c>
      <c r="J21" s="149">
        <v>9648664</v>
      </c>
      <c r="K21" s="152">
        <v>4902527</v>
      </c>
      <c r="L21" s="7">
        <v>9267871</v>
      </c>
      <c r="M21" s="7">
        <v>4982455</v>
      </c>
    </row>
    <row r="22" spans="1:13" ht="12.75">
      <c r="A22" s="245" t="s">
        <v>24</v>
      </c>
      <c r="B22" s="246"/>
      <c r="C22" s="246"/>
      <c r="D22" s="246"/>
      <c r="E22" s="246"/>
      <c r="F22" s="246"/>
      <c r="G22" s="246"/>
      <c r="H22" s="247"/>
      <c r="I22" s="1">
        <v>126</v>
      </c>
      <c r="J22" s="149">
        <f>SUM(J23:J24)</f>
        <v>1528474</v>
      </c>
      <c r="K22" s="152">
        <v>961237</v>
      </c>
      <c r="L22" s="48">
        <f>SUM(L23:L24)</f>
        <v>1152537</v>
      </c>
      <c r="M22" s="48">
        <f>SUM(M23:M24)</f>
        <v>399101</v>
      </c>
    </row>
    <row r="23" spans="1:13" ht="12.75">
      <c r="A23" s="242" t="s">
        <v>137</v>
      </c>
      <c r="B23" s="243"/>
      <c r="C23" s="243"/>
      <c r="D23" s="243"/>
      <c r="E23" s="243"/>
      <c r="F23" s="243"/>
      <c r="G23" s="243"/>
      <c r="H23" s="244"/>
      <c r="I23" s="1">
        <v>127</v>
      </c>
      <c r="J23" s="149">
        <v>425411</v>
      </c>
      <c r="K23" s="152">
        <v>425411</v>
      </c>
      <c r="L23" s="7"/>
      <c r="M23" s="7"/>
    </row>
    <row r="24" spans="1:13" ht="12.75">
      <c r="A24" s="242" t="s">
        <v>138</v>
      </c>
      <c r="B24" s="243"/>
      <c r="C24" s="243"/>
      <c r="D24" s="243"/>
      <c r="E24" s="243"/>
      <c r="F24" s="243"/>
      <c r="G24" s="243"/>
      <c r="H24" s="244"/>
      <c r="I24" s="1">
        <v>128</v>
      </c>
      <c r="J24" s="149">
        <v>1103063</v>
      </c>
      <c r="K24" s="152">
        <v>535826</v>
      </c>
      <c r="L24" s="7">
        <v>1152537</v>
      </c>
      <c r="M24" s="7">
        <v>399101</v>
      </c>
    </row>
    <row r="25" spans="1:13" ht="12.75">
      <c r="A25" s="245" t="s">
        <v>107</v>
      </c>
      <c r="B25" s="246"/>
      <c r="C25" s="246"/>
      <c r="D25" s="246"/>
      <c r="E25" s="246"/>
      <c r="F25" s="246"/>
      <c r="G25" s="246"/>
      <c r="H25" s="247"/>
      <c r="I25" s="1">
        <v>129</v>
      </c>
      <c r="J25" s="149">
        <v>180000</v>
      </c>
      <c r="K25" s="152">
        <v>180000</v>
      </c>
      <c r="L25" s="7"/>
      <c r="M25" s="7"/>
    </row>
    <row r="26" spans="1:13" ht="12.75">
      <c r="A26" s="245" t="s">
        <v>50</v>
      </c>
      <c r="B26" s="246"/>
      <c r="C26" s="246"/>
      <c r="D26" s="246"/>
      <c r="E26" s="246"/>
      <c r="F26" s="246"/>
      <c r="G26" s="246"/>
      <c r="H26" s="247"/>
      <c r="I26" s="1">
        <v>130</v>
      </c>
      <c r="J26" s="149">
        <v>3219475</v>
      </c>
      <c r="K26" s="152">
        <v>1740936</v>
      </c>
      <c r="L26" s="7">
        <v>3137486</v>
      </c>
      <c r="M26" s="7">
        <v>1368773</v>
      </c>
    </row>
    <row r="27" spans="1:13" ht="12.75">
      <c r="A27" s="245" t="s">
        <v>213</v>
      </c>
      <c r="B27" s="246"/>
      <c r="C27" s="246"/>
      <c r="D27" s="246"/>
      <c r="E27" s="246"/>
      <c r="F27" s="246"/>
      <c r="G27" s="246"/>
      <c r="H27" s="247"/>
      <c r="I27" s="1">
        <v>131</v>
      </c>
      <c r="J27" s="149">
        <f>SUM(J28:J32)</f>
        <v>2800492</v>
      </c>
      <c r="K27" s="152">
        <v>978870</v>
      </c>
      <c r="L27" s="48">
        <f>SUM(L28:L32)</f>
        <v>3387721</v>
      </c>
      <c r="M27" s="48">
        <f>SUM(M28:M32)</f>
        <v>1983867</v>
      </c>
    </row>
    <row r="28" spans="1:13" ht="24.75" customHeight="1">
      <c r="A28" s="245" t="s">
        <v>227</v>
      </c>
      <c r="B28" s="246"/>
      <c r="C28" s="246"/>
      <c r="D28" s="246"/>
      <c r="E28" s="246"/>
      <c r="F28" s="246"/>
      <c r="G28" s="246"/>
      <c r="H28" s="247"/>
      <c r="I28" s="1">
        <v>132</v>
      </c>
      <c r="J28" s="149"/>
      <c r="K28" s="152">
        <v>0</v>
      </c>
      <c r="L28" s="7"/>
      <c r="M28" s="7"/>
    </row>
    <row r="29" spans="1:13" ht="24.75" customHeight="1">
      <c r="A29" s="245" t="s">
        <v>155</v>
      </c>
      <c r="B29" s="246"/>
      <c r="C29" s="246"/>
      <c r="D29" s="246"/>
      <c r="E29" s="246"/>
      <c r="F29" s="246"/>
      <c r="G29" s="246"/>
      <c r="H29" s="247"/>
      <c r="I29" s="1">
        <v>133</v>
      </c>
      <c r="J29" s="149">
        <v>2779809</v>
      </c>
      <c r="K29" s="152">
        <v>967431</v>
      </c>
      <c r="L29" s="152">
        <v>3368672</v>
      </c>
      <c r="M29" s="7">
        <v>1974934</v>
      </c>
    </row>
    <row r="30" spans="1:13" ht="12.75">
      <c r="A30" s="245" t="s">
        <v>139</v>
      </c>
      <c r="B30" s="246"/>
      <c r="C30" s="246"/>
      <c r="D30" s="246"/>
      <c r="E30" s="246"/>
      <c r="F30" s="246"/>
      <c r="G30" s="246"/>
      <c r="H30" s="247"/>
      <c r="I30" s="1">
        <v>134</v>
      </c>
      <c r="J30" s="149"/>
      <c r="K30" s="152">
        <v>0</v>
      </c>
      <c r="L30" s="7"/>
      <c r="M30" s="7"/>
    </row>
    <row r="31" spans="1:13" ht="12.75">
      <c r="A31" s="245" t="s">
        <v>223</v>
      </c>
      <c r="B31" s="246"/>
      <c r="C31" s="246"/>
      <c r="D31" s="246"/>
      <c r="E31" s="246"/>
      <c r="F31" s="246"/>
      <c r="G31" s="246"/>
      <c r="H31" s="247"/>
      <c r="I31" s="1">
        <v>135</v>
      </c>
      <c r="J31" s="149"/>
      <c r="K31" s="152">
        <v>0</v>
      </c>
      <c r="L31" s="7"/>
      <c r="M31" s="7"/>
    </row>
    <row r="32" spans="1:13" ht="12.75">
      <c r="A32" s="245" t="s">
        <v>140</v>
      </c>
      <c r="B32" s="246"/>
      <c r="C32" s="246"/>
      <c r="D32" s="246"/>
      <c r="E32" s="246"/>
      <c r="F32" s="246"/>
      <c r="G32" s="246"/>
      <c r="H32" s="247"/>
      <c r="I32" s="1">
        <v>136</v>
      </c>
      <c r="J32" s="149">
        <v>20683</v>
      </c>
      <c r="K32" s="152">
        <v>11439</v>
      </c>
      <c r="L32" s="7">
        <v>19049</v>
      </c>
      <c r="M32" s="7">
        <v>8933</v>
      </c>
    </row>
    <row r="33" spans="1:13" ht="12.75">
      <c r="A33" s="245" t="s">
        <v>214</v>
      </c>
      <c r="B33" s="246"/>
      <c r="C33" s="246"/>
      <c r="D33" s="246"/>
      <c r="E33" s="246"/>
      <c r="F33" s="246"/>
      <c r="G33" s="246"/>
      <c r="H33" s="247"/>
      <c r="I33" s="1">
        <v>137</v>
      </c>
      <c r="J33" s="149">
        <f>SUM(J34:J37)</f>
        <v>3072863</v>
      </c>
      <c r="K33" s="152">
        <v>1100489</v>
      </c>
      <c r="L33" s="48">
        <f>SUM(L34:L37)</f>
        <v>2364891</v>
      </c>
      <c r="M33" s="48">
        <f>SUM(M34:M37)</f>
        <v>1022044</v>
      </c>
    </row>
    <row r="34" spans="1:13" ht="12.75">
      <c r="A34" s="245" t="s">
        <v>66</v>
      </c>
      <c r="B34" s="246"/>
      <c r="C34" s="246"/>
      <c r="D34" s="246"/>
      <c r="E34" s="246"/>
      <c r="F34" s="246"/>
      <c r="G34" s="246"/>
      <c r="H34" s="247"/>
      <c r="I34" s="1">
        <v>138</v>
      </c>
      <c r="J34" s="149"/>
      <c r="K34" s="152">
        <v>0</v>
      </c>
      <c r="L34" s="7"/>
      <c r="M34" s="7"/>
    </row>
    <row r="35" spans="1:13" ht="25.5" customHeight="1">
      <c r="A35" s="245" t="s">
        <v>65</v>
      </c>
      <c r="B35" s="246"/>
      <c r="C35" s="246"/>
      <c r="D35" s="246"/>
      <c r="E35" s="246"/>
      <c r="F35" s="246"/>
      <c r="G35" s="246"/>
      <c r="H35" s="247"/>
      <c r="I35" s="1">
        <v>139</v>
      </c>
      <c r="J35" s="149">
        <v>2655982</v>
      </c>
      <c r="K35" s="152">
        <v>882920</v>
      </c>
      <c r="L35" s="7">
        <v>1973392</v>
      </c>
      <c r="M35" s="7">
        <v>788627</v>
      </c>
    </row>
    <row r="36" spans="1:13" ht="12.75">
      <c r="A36" s="245" t="s">
        <v>224</v>
      </c>
      <c r="B36" s="246"/>
      <c r="C36" s="246"/>
      <c r="D36" s="246"/>
      <c r="E36" s="246"/>
      <c r="F36" s="246"/>
      <c r="G36" s="246"/>
      <c r="H36" s="247"/>
      <c r="I36" s="1">
        <v>140</v>
      </c>
      <c r="J36" s="149"/>
      <c r="K36" s="152">
        <v>0</v>
      </c>
      <c r="L36" s="7"/>
      <c r="M36" s="7"/>
    </row>
    <row r="37" spans="1:13" ht="12.75">
      <c r="A37" s="245" t="s">
        <v>67</v>
      </c>
      <c r="B37" s="246"/>
      <c r="C37" s="246"/>
      <c r="D37" s="246"/>
      <c r="E37" s="246"/>
      <c r="F37" s="246"/>
      <c r="G37" s="246"/>
      <c r="H37" s="247"/>
      <c r="I37" s="1">
        <v>141</v>
      </c>
      <c r="J37" s="149">
        <v>416881</v>
      </c>
      <c r="K37" s="152">
        <v>217569</v>
      </c>
      <c r="L37" s="7">
        <v>391499</v>
      </c>
      <c r="M37" s="7">
        <v>233417</v>
      </c>
    </row>
    <row r="38" spans="1:13" ht="12.75">
      <c r="A38" s="245" t="s">
        <v>195</v>
      </c>
      <c r="B38" s="246"/>
      <c r="C38" s="246"/>
      <c r="D38" s="246"/>
      <c r="E38" s="246"/>
      <c r="F38" s="246"/>
      <c r="G38" s="246"/>
      <c r="H38" s="247"/>
      <c r="I38" s="1">
        <v>142</v>
      </c>
      <c r="J38" s="149"/>
      <c r="K38" s="152">
        <v>0</v>
      </c>
      <c r="L38" s="7"/>
      <c r="M38" s="7"/>
    </row>
    <row r="39" spans="1:13" ht="12.75">
      <c r="A39" s="245" t="s">
        <v>196</v>
      </c>
      <c r="B39" s="246"/>
      <c r="C39" s="246"/>
      <c r="D39" s="246"/>
      <c r="E39" s="246"/>
      <c r="F39" s="246"/>
      <c r="G39" s="246"/>
      <c r="H39" s="247"/>
      <c r="I39" s="1">
        <v>143</v>
      </c>
      <c r="J39" s="149"/>
      <c r="K39" s="152">
        <v>0</v>
      </c>
      <c r="L39" s="7"/>
      <c r="M39" s="7"/>
    </row>
    <row r="40" spans="1:13" ht="12.75">
      <c r="A40" s="245" t="s">
        <v>225</v>
      </c>
      <c r="B40" s="246"/>
      <c r="C40" s="246"/>
      <c r="D40" s="246"/>
      <c r="E40" s="246"/>
      <c r="F40" s="246"/>
      <c r="G40" s="246"/>
      <c r="H40" s="247"/>
      <c r="I40" s="1">
        <v>144</v>
      </c>
      <c r="J40" s="149"/>
      <c r="K40" s="149">
        <v>0</v>
      </c>
      <c r="L40" s="7"/>
      <c r="M40" s="7"/>
    </row>
    <row r="41" spans="1:13" ht="12.75">
      <c r="A41" s="245" t="s">
        <v>226</v>
      </c>
      <c r="B41" s="246"/>
      <c r="C41" s="246"/>
      <c r="D41" s="246"/>
      <c r="E41" s="246"/>
      <c r="F41" s="246"/>
      <c r="G41" s="246"/>
      <c r="H41" s="247"/>
      <c r="I41" s="1">
        <v>145</v>
      </c>
      <c r="J41" s="149"/>
      <c r="K41" s="149">
        <v>0</v>
      </c>
      <c r="L41" s="7"/>
      <c r="M41" s="7"/>
    </row>
    <row r="42" spans="1:13" ht="12.75">
      <c r="A42" s="245" t="s">
        <v>215</v>
      </c>
      <c r="B42" s="246"/>
      <c r="C42" s="246"/>
      <c r="D42" s="246"/>
      <c r="E42" s="246"/>
      <c r="F42" s="246"/>
      <c r="G42" s="246"/>
      <c r="H42" s="247"/>
      <c r="I42" s="1">
        <v>146</v>
      </c>
      <c r="J42" s="149">
        <f>J7+J27+J38+J40</f>
        <v>617001173</v>
      </c>
      <c r="K42" s="149">
        <v>324094956</v>
      </c>
      <c r="L42" s="48">
        <f>L7+L27+L38+L40</f>
        <v>680126306</v>
      </c>
      <c r="M42" s="48">
        <f>M7+M27+M38+M40</f>
        <v>367340217</v>
      </c>
    </row>
    <row r="43" spans="1:13" ht="12.75">
      <c r="A43" s="245" t="s">
        <v>216</v>
      </c>
      <c r="B43" s="246"/>
      <c r="C43" s="246"/>
      <c r="D43" s="246"/>
      <c r="E43" s="246"/>
      <c r="F43" s="246"/>
      <c r="G43" s="246"/>
      <c r="H43" s="247"/>
      <c r="I43" s="1">
        <v>147</v>
      </c>
      <c r="J43" s="149">
        <f>J10+J33+J39+J41</f>
        <v>604242120</v>
      </c>
      <c r="K43" s="149">
        <v>318931828</v>
      </c>
      <c r="L43" s="48">
        <f>L10+L33+L39+L41</f>
        <v>655057866</v>
      </c>
      <c r="M43" s="48">
        <f>M10+M33+M39+M41</f>
        <v>352625274</v>
      </c>
    </row>
    <row r="44" spans="1:13" ht="12.75">
      <c r="A44" s="245" t="s">
        <v>236</v>
      </c>
      <c r="B44" s="246"/>
      <c r="C44" s="246"/>
      <c r="D44" s="246"/>
      <c r="E44" s="246"/>
      <c r="F44" s="246"/>
      <c r="G44" s="246"/>
      <c r="H44" s="247"/>
      <c r="I44" s="1">
        <v>148</v>
      </c>
      <c r="J44" s="149">
        <f>J42-J43</f>
        <v>12759053</v>
      </c>
      <c r="K44" s="149">
        <v>5163128</v>
      </c>
      <c r="L44" s="48">
        <f>L42-L43</f>
        <v>25068440</v>
      </c>
      <c r="M44" s="48">
        <f>M42-M43</f>
        <v>14714943</v>
      </c>
    </row>
    <row r="45" spans="1:13" ht="12.75">
      <c r="A45" s="253" t="s">
        <v>218</v>
      </c>
      <c r="B45" s="254"/>
      <c r="C45" s="254"/>
      <c r="D45" s="254"/>
      <c r="E45" s="254"/>
      <c r="F45" s="254"/>
      <c r="G45" s="254"/>
      <c r="H45" s="255"/>
      <c r="I45" s="1">
        <v>149</v>
      </c>
      <c r="J45" s="149">
        <f>IF(J42&gt;J43,J42-J43,0)</f>
        <v>12759053</v>
      </c>
      <c r="K45" s="149">
        <v>5163128</v>
      </c>
      <c r="L45" s="48">
        <f>IF(L42&gt;L43,L42-L43,0)</f>
        <v>25068440</v>
      </c>
      <c r="M45" s="48">
        <f>IF(M42&gt;M43,M42-M43,0)</f>
        <v>14714943</v>
      </c>
    </row>
    <row r="46" spans="1:13" ht="12.75">
      <c r="A46" s="253" t="s">
        <v>219</v>
      </c>
      <c r="B46" s="254"/>
      <c r="C46" s="254"/>
      <c r="D46" s="254"/>
      <c r="E46" s="254"/>
      <c r="F46" s="254"/>
      <c r="G46" s="254"/>
      <c r="H46" s="255"/>
      <c r="I46" s="1">
        <v>150</v>
      </c>
      <c r="J46" s="149">
        <f>IF(J43&gt;J42,J43-J42,0)</f>
        <v>0</v>
      </c>
      <c r="K46" s="149">
        <v>0</v>
      </c>
      <c r="L46" s="48">
        <f>IF(L43&gt;L42,L43-L42,0)</f>
        <v>0</v>
      </c>
      <c r="M46" s="48">
        <f>IF(M43&gt;M42,M43-M42,0)</f>
        <v>0</v>
      </c>
    </row>
    <row r="47" spans="1:13" ht="12.75">
      <c r="A47" s="245" t="s">
        <v>217</v>
      </c>
      <c r="B47" s="246"/>
      <c r="C47" s="246"/>
      <c r="D47" s="246"/>
      <c r="E47" s="246"/>
      <c r="F47" s="246"/>
      <c r="G47" s="246"/>
      <c r="H47" s="247"/>
      <c r="I47" s="1">
        <v>151</v>
      </c>
      <c r="J47" s="149">
        <v>1324384</v>
      </c>
      <c r="K47" s="149">
        <v>746677</v>
      </c>
      <c r="L47" s="7">
        <v>1290464</v>
      </c>
      <c r="M47" s="7">
        <v>680857</v>
      </c>
    </row>
    <row r="48" spans="1:13" ht="12.75">
      <c r="A48" s="245" t="s">
        <v>237</v>
      </c>
      <c r="B48" s="246"/>
      <c r="C48" s="246"/>
      <c r="D48" s="246"/>
      <c r="E48" s="246"/>
      <c r="F48" s="246"/>
      <c r="G48" s="246"/>
      <c r="H48" s="247"/>
      <c r="I48" s="1">
        <v>152</v>
      </c>
      <c r="J48" s="149">
        <f>J44-J47</f>
        <v>11434669</v>
      </c>
      <c r="K48" s="149">
        <v>4416451</v>
      </c>
      <c r="L48" s="48">
        <f>L44-L47</f>
        <v>23777976</v>
      </c>
      <c r="M48" s="48">
        <f>M44-M47</f>
        <v>14034086</v>
      </c>
    </row>
    <row r="49" spans="1:13" ht="12.75">
      <c r="A49" s="253" t="s">
        <v>192</v>
      </c>
      <c r="B49" s="254"/>
      <c r="C49" s="254"/>
      <c r="D49" s="254"/>
      <c r="E49" s="254"/>
      <c r="F49" s="254"/>
      <c r="G49" s="254"/>
      <c r="H49" s="255"/>
      <c r="I49" s="1">
        <v>153</v>
      </c>
      <c r="J49" s="149">
        <f>IF(J48&gt;0,J48,0)</f>
        <v>11434669</v>
      </c>
      <c r="K49" s="149">
        <v>4416451</v>
      </c>
      <c r="L49" s="48">
        <f>IF(L48&gt;0,L48,0)</f>
        <v>23777976</v>
      </c>
      <c r="M49" s="48">
        <f>IF(M48&gt;0,M48,0)</f>
        <v>14034086</v>
      </c>
    </row>
    <row r="50" spans="1:13" ht="12.75">
      <c r="A50" s="285" t="s">
        <v>220</v>
      </c>
      <c r="B50" s="286"/>
      <c r="C50" s="286"/>
      <c r="D50" s="286"/>
      <c r="E50" s="286"/>
      <c r="F50" s="286"/>
      <c r="G50" s="286"/>
      <c r="H50" s="287"/>
      <c r="I50" s="2">
        <v>154</v>
      </c>
      <c r="J50" s="150">
        <f>IF(J48&lt;0,-J48,0)</f>
        <v>0</v>
      </c>
      <c r="K50" s="153">
        <v>0</v>
      </c>
      <c r="L50" s="56">
        <f>IF(L48&lt;0,-L48,0)</f>
        <v>0</v>
      </c>
      <c r="M50" s="56">
        <f>IF(M48&lt;0,-M48,0)</f>
        <v>0</v>
      </c>
    </row>
    <row r="51" spans="1:13" ht="12.75" customHeight="1">
      <c r="A51" s="234" t="s">
        <v>312</v>
      </c>
      <c r="B51" s="235"/>
      <c r="C51" s="235"/>
      <c r="D51" s="235"/>
      <c r="E51" s="235"/>
      <c r="F51" s="235"/>
      <c r="G51" s="235"/>
      <c r="H51" s="235"/>
      <c r="I51" s="235"/>
      <c r="J51" s="235"/>
      <c r="K51" s="235"/>
      <c r="L51" s="235"/>
      <c r="M51" s="235"/>
    </row>
    <row r="52" spans="1:13" ht="12.75" customHeight="1">
      <c r="A52" s="238" t="s">
        <v>187</v>
      </c>
      <c r="B52" s="239"/>
      <c r="C52" s="239"/>
      <c r="D52" s="239"/>
      <c r="E52" s="239"/>
      <c r="F52" s="239"/>
      <c r="G52" s="239"/>
      <c r="H52" s="239"/>
      <c r="I52" s="50"/>
      <c r="J52" s="50"/>
      <c r="K52" s="50"/>
      <c r="L52" s="50"/>
      <c r="M52" s="57"/>
    </row>
    <row r="53" spans="1:13" ht="12.75">
      <c r="A53" s="282" t="s">
        <v>234</v>
      </c>
      <c r="B53" s="283"/>
      <c r="C53" s="283"/>
      <c r="D53" s="283"/>
      <c r="E53" s="283"/>
      <c r="F53" s="283"/>
      <c r="G53" s="283"/>
      <c r="H53" s="284"/>
      <c r="I53" s="1">
        <v>155</v>
      </c>
      <c r="J53" s="151">
        <f>J49</f>
        <v>11434669</v>
      </c>
      <c r="K53" s="154">
        <v>4416451</v>
      </c>
      <c r="L53" s="7">
        <v>23777976</v>
      </c>
      <c r="M53" s="7">
        <v>14034086</v>
      </c>
    </row>
    <row r="54" spans="1:13" ht="12.75">
      <c r="A54" s="282" t="s">
        <v>235</v>
      </c>
      <c r="B54" s="283"/>
      <c r="C54" s="283"/>
      <c r="D54" s="283"/>
      <c r="E54" s="283"/>
      <c r="F54" s="283"/>
      <c r="G54" s="283"/>
      <c r="H54" s="284"/>
      <c r="I54" s="1">
        <v>156</v>
      </c>
      <c r="J54" s="8"/>
      <c r="K54" s="8"/>
      <c r="L54" s="8"/>
      <c r="M54" s="8"/>
    </row>
    <row r="55" spans="1:13" ht="12.75" customHeight="1">
      <c r="A55" s="234" t="s">
        <v>189</v>
      </c>
      <c r="B55" s="235"/>
      <c r="C55" s="235"/>
      <c r="D55" s="235"/>
      <c r="E55" s="235"/>
      <c r="F55" s="235"/>
      <c r="G55" s="235"/>
      <c r="H55" s="235"/>
      <c r="I55" s="235"/>
      <c r="J55" s="235"/>
      <c r="K55" s="235"/>
      <c r="L55" s="235"/>
      <c r="M55" s="235"/>
    </row>
    <row r="56" spans="1:13" ht="12.75">
      <c r="A56" s="238" t="s">
        <v>204</v>
      </c>
      <c r="B56" s="239"/>
      <c r="C56" s="239"/>
      <c r="D56" s="239"/>
      <c r="E56" s="239"/>
      <c r="F56" s="239"/>
      <c r="G56" s="239"/>
      <c r="H56" s="256"/>
      <c r="I56" s="9">
        <v>157</v>
      </c>
      <c r="J56" s="151">
        <f>J53</f>
        <v>11434669</v>
      </c>
      <c r="K56" s="154">
        <v>4416451</v>
      </c>
      <c r="L56" s="6">
        <v>23777976</v>
      </c>
      <c r="M56" s="6">
        <v>14034086</v>
      </c>
    </row>
    <row r="57" spans="1:13" ht="12.75">
      <c r="A57" s="245" t="s">
        <v>221</v>
      </c>
      <c r="B57" s="246"/>
      <c r="C57" s="246"/>
      <c r="D57" s="246"/>
      <c r="E57" s="246"/>
      <c r="F57" s="246"/>
      <c r="G57" s="246"/>
      <c r="H57" s="247"/>
      <c r="I57" s="1">
        <v>158</v>
      </c>
      <c r="J57" s="48">
        <f>SUM(J58:J64)</f>
        <v>487076</v>
      </c>
      <c r="K57" s="48">
        <v>243538</v>
      </c>
      <c r="L57" s="48">
        <f>SUM(L58:L64)</f>
        <v>392432</v>
      </c>
      <c r="M57" s="48">
        <f>SUM(M58:M64)</f>
        <v>182082</v>
      </c>
    </row>
    <row r="58" spans="1:13" ht="12.75">
      <c r="A58" s="245" t="s">
        <v>228</v>
      </c>
      <c r="B58" s="246"/>
      <c r="C58" s="246"/>
      <c r="D58" s="246"/>
      <c r="E58" s="246"/>
      <c r="F58" s="246"/>
      <c r="G58" s="246"/>
      <c r="H58" s="247"/>
      <c r="I58" s="1">
        <v>159</v>
      </c>
      <c r="J58" s="7"/>
      <c r="K58" s="7">
        <v>0</v>
      </c>
      <c r="L58" s="7"/>
      <c r="M58" s="7"/>
    </row>
    <row r="59" spans="1:13" ht="12.75">
      <c r="A59" s="245" t="s">
        <v>229</v>
      </c>
      <c r="B59" s="246"/>
      <c r="C59" s="246"/>
      <c r="D59" s="246"/>
      <c r="E59" s="246"/>
      <c r="F59" s="246"/>
      <c r="G59" s="246"/>
      <c r="H59" s="247"/>
      <c r="I59" s="1">
        <v>160</v>
      </c>
      <c r="J59" s="7">
        <v>487076</v>
      </c>
      <c r="K59" s="7">
        <v>243538</v>
      </c>
      <c r="L59" s="7">
        <v>392432</v>
      </c>
      <c r="M59" s="7">
        <v>182082</v>
      </c>
    </row>
    <row r="60" spans="1:13" ht="12.75">
      <c r="A60" s="245" t="s">
        <v>45</v>
      </c>
      <c r="B60" s="246"/>
      <c r="C60" s="246"/>
      <c r="D60" s="246"/>
      <c r="E60" s="246"/>
      <c r="F60" s="246"/>
      <c r="G60" s="246"/>
      <c r="H60" s="247"/>
      <c r="I60" s="1">
        <v>161</v>
      </c>
      <c r="J60" s="7"/>
      <c r="K60" s="7">
        <v>0</v>
      </c>
      <c r="L60" s="7"/>
      <c r="M60" s="7"/>
    </row>
    <row r="61" spans="1:13" ht="12.75">
      <c r="A61" s="245" t="s">
        <v>230</v>
      </c>
      <c r="B61" s="246"/>
      <c r="C61" s="246"/>
      <c r="D61" s="246"/>
      <c r="E61" s="246"/>
      <c r="F61" s="246"/>
      <c r="G61" s="246"/>
      <c r="H61" s="247"/>
      <c r="I61" s="1">
        <v>162</v>
      </c>
      <c r="J61" s="7"/>
      <c r="K61" s="7">
        <v>0</v>
      </c>
      <c r="L61" s="7"/>
      <c r="M61" s="7"/>
    </row>
    <row r="62" spans="1:13" ht="12.75">
      <c r="A62" s="245" t="s">
        <v>231</v>
      </c>
      <c r="B62" s="246"/>
      <c r="C62" s="246"/>
      <c r="D62" s="246"/>
      <c r="E62" s="246"/>
      <c r="F62" s="246"/>
      <c r="G62" s="246"/>
      <c r="H62" s="247"/>
      <c r="I62" s="1">
        <v>163</v>
      </c>
      <c r="J62" s="7"/>
      <c r="K62" s="7">
        <v>0</v>
      </c>
      <c r="L62" s="7"/>
      <c r="M62" s="7"/>
    </row>
    <row r="63" spans="1:13" ht="12.75">
      <c r="A63" s="245" t="s">
        <v>232</v>
      </c>
      <c r="B63" s="246"/>
      <c r="C63" s="246"/>
      <c r="D63" s="246"/>
      <c r="E63" s="246"/>
      <c r="F63" s="246"/>
      <c r="G63" s="246"/>
      <c r="H63" s="247"/>
      <c r="I63" s="1">
        <v>164</v>
      </c>
      <c r="J63" s="7"/>
      <c r="K63" s="7">
        <v>0</v>
      </c>
      <c r="L63" s="7"/>
      <c r="M63" s="7"/>
    </row>
    <row r="64" spans="1:13" ht="12.75">
      <c r="A64" s="245" t="s">
        <v>233</v>
      </c>
      <c r="B64" s="246"/>
      <c r="C64" s="246"/>
      <c r="D64" s="246"/>
      <c r="E64" s="246"/>
      <c r="F64" s="246"/>
      <c r="G64" s="246"/>
      <c r="H64" s="247"/>
      <c r="I64" s="1">
        <v>165</v>
      </c>
      <c r="J64" s="7"/>
      <c r="K64" s="7">
        <v>0</v>
      </c>
      <c r="L64" s="7"/>
      <c r="M64" s="7"/>
    </row>
    <row r="65" spans="1:13" ht="12.75">
      <c r="A65" s="245" t="s">
        <v>222</v>
      </c>
      <c r="B65" s="246"/>
      <c r="C65" s="246"/>
      <c r="D65" s="246"/>
      <c r="E65" s="246"/>
      <c r="F65" s="246"/>
      <c r="G65" s="246"/>
      <c r="H65" s="247"/>
      <c r="I65" s="1">
        <v>166</v>
      </c>
      <c r="J65" s="7"/>
      <c r="K65" s="7">
        <v>0</v>
      </c>
      <c r="L65" s="7"/>
      <c r="M65" s="7"/>
    </row>
    <row r="66" spans="1:13" ht="12.75">
      <c r="A66" s="245" t="s">
        <v>193</v>
      </c>
      <c r="B66" s="246"/>
      <c r="C66" s="246"/>
      <c r="D66" s="246"/>
      <c r="E66" s="246"/>
      <c r="F66" s="246"/>
      <c r="G66" s="246"/>
      <c r="H66" s="247"/>
      <c r="I66" s="1">
        <v>167</v>
      </c>
      <c r="J66" s="48">
        <f>J57-J65</f>
        <v>487076</v>
      </c>
      <c r="K66" s="48">
        <v>243538</v>
      </c>
      <c r="L66" s="48">
        <f>L57-L65</f>
        <v>392432</v>
      </c>
      <c r="M66" s="48">
        <f>M57-M65</f>
        <v>182082</v>
      </c>
    </row>
    <row r="67" spans="1:13" ht="12.75">
      <c r="A67" s="245" t="s">
        <v>194</v>
      </c>
      <c r="B67" s="246"/>
      <c r="C67" s="246"/>
      <c r="D67" s="246"/>
      <c r="E67" s="246"/>
      <c r="F67" s="246"/>
      <c r="G67" s="246"/>
      <c r="H67" s="247"/>
      <c r="I67" s="1">
        <v>168</v>
      </c>
      <c r="J67" s="150">
        <f>J56+J66</f>
        <v>11921745</v>
      </c>
      <c r="K67" s="153">
        <v>4659989</v>
      </c>
      <c r="L67" s="56">
        <f>L56+L66</f>
        <v>24170408</v>
      </c>
      <c r="M67" s="56">
        <f>M56+M66</f>
        <v>14216168</v>
      </c>
    </row>
    <row r="68" spans="1:13" ht="12.75" customHeight="1">
      <c r="A68" s="278" t="s">
        <v>313</v>
      </c>
      <c r="B68" s="279"/>
      <c r="C68" s="279"/>
      <c r="D68" s="279"/>
      <c r="E68" s="279"/>
      <c r="F68" s="279"/>
      <c r="G68" s="279"/>
      <c r="H68" s="279"/>
      <c r="I68" s="279"/>
      <c r="J68" s="279"/>
      <c r="K68" s="279"/>
      <c r="L68" s="279"/>
      <c r="M68" s="279"/>
    </row>
    <row r="69" spans="1:13" ht="12.75" customHeight="1">
      <c r="A69" s="280" t="s">
        <v>188</v>
      </c>
      <c r="B69" s="281"/>
      <c r="C69" s="281"/>
      <c r="D69" s="281"/>
      <c r="E69" s="281"/>
      <c r="F69" s="281"/>
      <c r="G69" s="281"/>
      <c r="H69" s="281"/>
      <c r="I69" s="281"/>
      <c r="J69" s="281"/>
      <c r="K69" s="281"/>
      <c r="L69" s="281"/>
      <c r="M69" s="281"/>
    </row>
    <row r="70" spans="1:13" ht="12.75">
      <c r="A70" s="282" t="s">
        <v>234</v>
      </c>
      <c r="B70" s="283"/>
      <c r="C70" s="283"/>
      <c r="D70" s="283"/>
      <c r="E70" s="283"/>
      <c r="F70" s="283"/>
      <c r="G70" s="283"/>
      <c r="H70" s="284"/>
      <c r="I70" s="1">
        <v>169</v>
      </c>
      <c r="J70" s="6">
        <f>J67</f>
        <v>11921745</v>
      </c>
      <c r="K70" s="6">
        <v>4659990</v>
      </c>
      <c r="L70" s="7">
        <v>24170408</v>
      </c>
      <c r="M70" s="7">
        <v>14216168</v>
      </c>
    </row>
    <row r="71" spans="1:13" ht="12.75">
      <c r="A71" s="275" t="s">
        <v>235</v>
      </c>
      <c r="B71" s="276"/>
      <c r="C71" s="276"/>
      <c r="D71" s="276"/>
      <c r="E71" s="276"/>
      <c r="F71" s="276"/>
      <c r="G71" s="276"/>
      <c r="H71" s="277"/>
      <c r="I71" s="4">
        <v>170</v>
      </c>
      <c r="J71" s="8"/>
      <c r="K71" s="8"/>
      <c r="L71" s="8"/>
      <c r="M71" s="8"/>
    </row>
  </sheetData>
  <sheetProtection/>
  <mergeCells count="73">
    <mergeCell ref="A3:M3"/>
    <mergeCell ref="A4:H4"/>
    <mergeCell ref="A6:H6"/>
    <mergeCell ref="A7:H7"/>
    <mergeCell ref="A8:H8"/>
    <mergeCell ref="A9:H9"/>
    <mergeCell ref="J4:K4"/>
    <mergeCell ref="L4:M4"/>
    <mergeCell ref="A5:H5"/>
    <mergeCell ref="A14:H14"/>
    <mergeCell ref="A15:H15"/>
    <mergeCell ref="A16:H16"/>
    <mergeCell ref="A17:H17"/>
    <mergeCell ref="A10:H10"/>
    <mergeCell ref="A11:H11"/>
    <mergeCell ref="A12:H12"/>
    <mergeCell ref="A13:H13"/>
    <mergeCell ref="A22:H22"/>
    <mergeCell ref="A23:H23"/>
    <mergeCell ref="A24:H24"/>
    <mergeCell ref="A25:H25"/>
    <mergeCell ref="A18:H18"/>
    <mergeCell ref="A19:H19"/>
    <mergeCell ref="A20:H20"/>
    <mergeCell ref="A21:H21"/>
    <mergeCell ref="A30:H30"/>
    <mergeCell ref="A31:H31"/>
    <mergeCell ref="A32:H32"/>
    <mergeCell ref="A33:H33"/>
    <mergeCell ref="A26:H26"/>
    <mergeCell ref="A27:H27"/>
    <mergeCell ref="A28:H28"/>
    <mergeCell ref="A29:H29"/>
    <mergeCell ref="A38:H38"/>
    <mergeCell ref="A39:H39"/>
    <mergeCell ref="A40:H40"/>
    <mergeCell ref="A41:H41"/>
    <mergeCell ref="A34:H34"/>
    <mergeCell ref="A35:H35"/>
    <mergeCell ref="A36:H36"/>
    <mergeCell ref="A37:H37"/>
    <mergeCell ref="A46:H46"/>
    <mergeCell ref="A47:H47"/>
    <mergeCell ref="A48:H48"/>
    <mergeCell ref="A49:H49"/>
    <mergeCell ref="A42:H42"/>
    <mergeCell ref="A43:H43"/>
    <mergeCell ref="A44:H44"/>
    <mergeCell ref="A45:H45"/>
    <mergeCell ref="A54:H54"/>
    <mergeCell ref="A56:H56"/>
    <mergeCell ref="A55:M55"/>
    <mergeCell ref="A57:H57"/>
    <mergeCell ref="A50:H50"/>
    <mergeCell ref="A51:M51"/>
    <mergeCell ref="A52:H52"/>
    <mergeCell ref="A53:H53"/>
    <mergeCell ref="A64:H64"/>
    <mergeCell ref="A70:H70"/>
    <mergeCell ref="A58:H58"/>
    <mergeCell ref="A59:H59"/>
    <mergeCell ref="A60:H60"/>
    <mergeCell ref="A61:H61"/>
    <mergeCell ref="A2:M2"/>
    <mergeCell ref="A1:M1"/>
    <mergeCell ref="A71:H71"/>
    <mergeCell ref="A65:H65"/>
    <mergeCell ref="A66:H66"/>
    <mergeCell ref="A67:H67"/>
    <mergeCell ref="A68:M68"/>
    <mergeCell ref="A69:M69"/>
    <mergeCell ref="A62:H62"/>
    <mergeCell ref="A63:H63"/>
  </mergeCells>
  <dataValidations count="1">
    <dataValidation allowBlank="1" sqref="A1:IV65536"/>
  </dataValidations>
  <printOptions/>
  <pageMargins left="0.75" right="0.75" top="1" bottom="1" header="0.5" footer="0.5"/>
  <pageSetup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dimension ref="A1:M52"/>
  <sheetViews>
    <sheetView view="pageBreakPreview" zoomScale="110" zoomScaleSheetLayoutView="110" zoomScalePageLayoutView="0" workbookViewId="0" topLeftCell="A1">
      <selection activeCell="K10" sqref="K10"/>
    </sheetView>
  </sheetViews>
  <sheetFormatPr defaultColWidth="9.140625" defaultRowHeight="12.75"/>
  <cols>
    <col min="1" max="11" width="9.140625" style="47" customWidth="1"/>
    <col min="12" max="12" width="10.28125" style="47" bestFit="1" customWidth="1"/>
    <col min="13" max="16384" width="9.140625" style="47" customWidth="1"/>
  </cols>
  <sheetData>
    <row r="1" spans="1:11" ht="12.75" customHeight="1">
      <c r="A1" s="297" t="s">
        <v>164</v>
      </c>
      <c r="B1" s="297"/>
      <c r="C1" s="297"/>
      <c r="D1" s="297"/>
      <c r="E1" s="297"/>
      <c r="F1" s="297"/>
      <c r="G1" s="297"/>
      <c r="H1" s="297"/>
      <c r="I1" s="297"/>
      <c r="J1" s="297"/>
      <c r="K1" s="297"/>
    </row>
    <row r="2" spans="1:11" ht="12.75" customHeight="1">
      <c r="A2" s="298" t="s">
        <v>397</v>
      </c>
      <c r="B2" s="298"/>
      <c r="C2" s="298"/>
      <c r="D2" s="298"/>
      <c r="E2" s="298"/>
      <c r="F2" s="298"/>
      <c r="G2" s="298"/>
      <c r="H2" s="298"/>
      <c r="I2" s="298"/>
      <c r="J2" s="298"/>
      <c r="K2" s="298"/>
    </row>
    <row r="3" spans="1:11" ht="12.75">
      <c r="A3" s="294" t="s">
        <v>395</v>
      </c>
      <c r="B3" s="295"/>
      <c r="C3" s="295"/>
      <c r="D3" s="295"/>
      <c r="E3" s="295"/>
      <c r="F3" s="295"/>
      <c r="G3" s="295"/>
      <c r="H3" s="295"/>
      <c r="I3" s="295"/>
      <c r="J3" s="295"/>
      <c r="K3" s="296"/>
    </row>
    <row r="4" spans="1:11" ht="33.75">
      <c r="A4" s="299" t="s">
        <v>59</v>
      </c>
      <c r="B4" s="299"/>
      <c r="C4" s="299"/>
      <c r="D4" s="299"/>
      <c r="E4" s="299"/>
      <c r="F4" s="299"/>
      <c r="G4" s="299"/>
      <c r="H4" s="299"/>
      <c r="I4" s="61" t="s">
        <v>279</v>
      </c>
      <c r="J4" s="62" t="s">
        <v>318</v>
      </c>
      <c r="K4" s="62" t="s">
        <v>319</v>
      </c>
    </row>
    <row r="5" spans="1:11" ht="12.75">
      <c r="A5" s="293">
        <v>1</v>
      </c>
      <c r="B5" s="293"/>
      <c r="C5" s="293"/>
      <c r="D5" s="293"/>
      <c r="E5" s="293"/>
      <c r="F5" s="293"/>
      <c r="G5" s="293"/>
      <c r="H5" s="293"/>
      <c r="I5" s="63">
        <v>2</v>
      </c>
      <c r="J5" s="64" t="s">
        <v>283</v>
      </c>
      <c r="K5" s="64" t="s">
        <v>284</v>
      </c>
    </row>
    <row r="6" spans="1:11" ht="12.75">
      <c r="A6" s="234" t="s">
        <v>156</v>
      </c>
      <c r="B6" s="235"/>
      <c r="C6" s="235"/>
      <c r="D6" s="235"/>
      <c r="E6" s="235"/>
      <c r="F6" s="235"/>
      <c r="G6" s="235"/>
      <c r="H6" s="235"/>
      <c r="I6" s="291"/>
      <c r="J6" s="291"/>
      <c r="K6" s="292"/>
    </row>
    <row r="7" spans="1:13" ht="12.75">
      <c r="A7" s="242" t="s">
        <v>40</v>
      </c>
      <c r="B7" s="243"/>
      <c r="C7" s="243"/>
      <c r="D7" s="243"/>
      <c r="E7" s="243"/>
      <c r="F7" s="243"/>
      <c r="G7" s="243"/>
      <c r="H7" s="243"/>
      <c r="I7" s="1">
        <v>1</v>
      </c>
      <c r="J7" s="5">
        <v>30309087</v>
      </c>
      <c r="K7" s="7">
        <v>25068440</v>
      </c>
      <c r="L7" s="157"/>
      <c r="M7" s="157"/>
    </row>
    <row r="8" spans="1:13" ht="12.75">
      <c r="A8" s="242" t="s">
        <v>41</v>
      </c>
      <c r="B8" s="243"/>
      <c r="C8" s="243"/>
      <c r="D8" s="243"/>
      <c r="E8" s="243"/>
      <c r="F8" s="243"/>
      <c r="G8" s="243"/>
      <c r="H8" s="243"/>
      <c r="I8" s="1">
        <v>2</v>
      </c>
      <c r="J8" s="5">
        <v>34279665</v>
      </c>
      <c r="K8" s="7">
        <v>16649950</v>
      </c>
      <c r="L8" s="157"/>
      <c r="M8" s="157"/>
    </row>
    <row r="9" spans="1:11" ht="12.75">
      <c r="A9" s="242" t="s">
        <v>42</v>
      </c>
      <c r="B9" s="243"/>
      <c r="C9" s="243"/>
      <c r="D9" s="243"/>
      <c r="E9" s="243"/>
      <c r="F9" s="243"/>
      <c r="G9" s="243"/>
      <c r="H9" s="243"/>
      <c r="I9" s="1">
        <v>3</v>
      </c>
      <c r="J9" s="5"/>
      <c r="K9" s="7">
        <v>6490451</v>
      </c>
    </row>
    <row r="10" spans="1:11" ht="12.75">
      <c r="A10" s="242" t="s">
        <v>43</v>
      </c>
      <c r="B10" s="243"/>
      <c r="C10" s="243"/>
      <c r="D10" s="243"/>
      <c r="E10" s="243"/>
      <c r="F10" s="243"/>
      <c r="G10" s="243"/>
      <c r="H10" s="243"/>
      <c r="I10" s="1">
        <v>4</v>
      </c>
      <c r="J10" s="5">
        <v>575629</v>
      </c>
      <c r="K10" s="7"/>
    </row>
    <row r="11" spans="1:11" ht="12.75">
      <c r="A11" s="242" t="s">
        <v>44</v>
      </c>
      <c r="B11" s="243"/>
      <c r="C11" s="243"/>
      <c r="D11" s="243"/>
      <c r="E11" s="243"/>
      <c r="F11" s="243"/>
      <c r="G11" s="243"/>
      <c r="H11" s="243"/>
      <c r="I11" s="1">
        <v>5</v>
      </c>
      <c r="J11" s="5">
        <v>5945331</v>
      </c>
      <c r="K11" s="7"/>
    </row>
    <row r="12" spans="1:11" ht="12.75">
      <c r="A12" s="242" t="s">
        <v>51</v>
      </c>
      <c r="B12" s="243"/>
      <c r="C12" s="243"/>
      <c r="D12" s="243"/>
      <c r="E12" s="243"/>
      <c r="F12" s="243"/>
      <c r="G12" s="243"/>
      <c r="H12" s="243"/>
      <c r="I12" s="1">
        <v>6</v>
      </c>
      <c r="J12" s="5">
        <v>253553</v>
      </c>
      <c r="K12" s="7">
        <v>3921749</v>
      </c>
    </row>
    <row r="13" spans="1:11" ht="12.75">
      <c r="A13" s="245" t="s">
        <v>157</v>
      </c>
      <c r="B13" s="246"/>
      <c r="C13" s="246"/>
      <c r="D13" s="246"/>
      <c r="E13" s="246"/>
      <c r="F13" s="246"/>
      <c r="G13" s="246"/>
      <c r="H13" s="246"/>
      <c r="I13" s="1">
        <v>7</v>
      </c>
      <c r="J13" s="59">
        <f>SUM(J7:J12)</f>
        <v>71363265</v>
      </c>
      <c r="K13" s="48">
        <f>SUM(K7:K12)</f>
        <v>52130590</v>
      </c>
    </row>
    <row r="14" spans="1:11" ht="12.75">
      <c r="A14" s="242" t="s">
        <v>52</v>
      </c>
      <c r="B14" s="243"/>
      <c r="C14" s="243"/>
      <c r="D14" s="243"/>
      <c r="E14" s="243"/>
      <c r="F14" s="243"/>
      <c r="G14" s="243"/>
      <c r="H14" s="243"/>
      <c r="I14" s="1">
        <v>8</v>
      </c>
      <c r="J14" s="5">
        <v>1605702</v>
      </c>
      <c r="K14" s="7"/>
    </row>
    <row r="15" spans="1:11" ht="12.75">
      <c r="A15" s="242" t="s">
        <v>53</v>
      </c>
      <c r="B15" s="243"/>
      <c r="C15" s="243"/>
      <c r="D15" s="243"/>
      <c r="E15" s="243"/>
      <c r="F15" s="243"/>
      <c r="G15" s="243"/>
      <c r="H15" s="243"/>
      <c r="I15" s="1">
        <v>9</v>
      </c>
      <c r="J15" s="5"/>
      <c r="K15" s="7">
        <v>22196291</v>
      </c>
    </row>
    <row r="16" spans="1:11" ht="12.75">
      <c r="A16" s="242" t="s">
        <v>54</v>
      </c>
      <c r="B16" s="243"/>
      <c r="C16" s="243"/>
      <c r="D16" s="243"/>
      <c r="E16" s="243"/>
      <c r="F16" s="243"/>
      <c r="G16" s="243"/>
      <c r="H16" s="243"/>
      <c r="I16" s="1">
        <v>10</v>
      </c>
      <c r="J16" s="5"/>
      <c r="K16" s="7">
        <v>15245403</v>
      </c>
    </row>
    <row r="17" spans="1:11" ht="12.75">
      <c r="A17" s="242" t="s">
        <v>55</v>
      </c>
      <c r="B17" s="243"/>
      <c r="C17" s="243"/>
      <c r="D17" s="243"/>
      <c r="E17" s="243"/>
      <c r="F17" s="243"/>
      <c r="G17" s="243"/>
      <c r="H17" s="243"/>
      <c r="I17" s="1">
        <v>11</v>
      </c>
      <c r="J17" s="5"/>
      <c r="K17" s="7"/>
    </row>
    <row r="18" spans="1:11" ht="12.75">
      <c r="A18" s="245" t="s">
        <v>158</v>
      </c>
      <c r="B18" s="246"/>
      <c r="C18" s="246"/>
      <c r="D18" s="246"/>
      <c r="E18" s="246"/>
      <c r="F18" s="246"/>
      <c r="G18" s="246"/>
      <c r="H18" s="246"/>
      <c r="I18" s="1">
        <v>12</v>
      </c>
      <c r="J18" s="59">
        <f>SUM(J14:J17)</f>
        <v>1605702</v>
      </c>
      <c r="K18" s="48">
        <f>SUM(K14:K17)</f>
        <v>37441694</v>
      </c>
    </row>
    <row r="19" spans="1:11" ht="12.75">
      <c r="A19" s="245" t="s">
        <v>36</v>
      </c>
      <c r="B19" s="246"/>
      <c r="C19" s="246"/>
      <c r="D19" s="246"/>
      <c r="E19" s="246"/>
      <c r="F19" s="246"/>
      <c r="G19" s="246"/>
      <c r="H19" s="246"/>
      <c r="I19" s="1">
        <v>13</v>
      </c>
      <c r="J19" s="59">
        <f>IF(J13&gt;J18,J13-J18,0)</f>
        <v>69757563</v>
      </c>
      <c r="K19" s="48">
        <f>IF(K13&gt;K18,K13-K18,0)</f>
        <v>14688896</v>
      </c>
    </row>
    <row r="20" spans="1:11" ht="12.75">
      <c r="A20" s="245" t="s">
        <v>37</v>
      </c>
      <c r="B20" s="246"/>
      <c r="C20" s="246"/>
      <c r="D20" s="246"/>
      <c r="E20" s="246"/>
      <c r="F20" s="246"/>
      <c r="G20" s="246"/>
      <c r="H20" s="246"/>
      <c r="I20" s="1">
        <v>14</v>
      </c>
      <c r="J20" s="59">
        <f>IF(J18&gt;J13,J18-J13,0)</f>
        <v>0</v>
      </c>
      <c r="K20" s="48">
        <f>IF(K18&gt;K13,K18-K13,0)</f>
        <v>0</v>
      </c>
    </row>
    <row r="21" spans="1:11" ht="12.75">
      <c r="A21" s="234" t="s">
        <v>159</v>
      </c>
      <c r="B21" s="235"/>
      <c r="C21" s="235"/>
      <c r="D21" s="235"/>
      <c r="E21" s="235"/>
      <c r="F21" s="235"/>
      <c r="G21" s="235"/>
      <c r="H21" s="235"/>
      <c r="I21" s="291"/>
      <c r="J21" s="291"/>
      <c r="K21" s="292"/>
    </row>
    <row r="22" spans="1:11" ht="12.75">
      <c r="A22" s="242" t="s">
        <v>178</v>
      </c>
      <c r="B22" s="243"/>
      <c r="C22" s="243"/>
      <c r="D22" s="243"/>
      <c r="E22" s="243"/>
      <c r="F22" s="243"/>
      <c r="G22" s="243"/>
      <c r="H22" s="243"/>
      <c r="I22" s="1">
        <v>15</v>
      </c>
      <c r="J22" s="5">
        <v>35490573</v>
      </c>
      <c r="K22" s="7">
        <v>49251</v>
      </c>
    </row>
    <row r="23" spans="1:11" ht="12.75">
      <c r="A23" s="242" t="s">
        <v>179</v>
      </c>
      <c r="B23" s="243"/>
      <c r="C23" s="243"/>
      <c r="D23" s="243"/>
      <c r="E23" s="243"/>
      <c r="F23" s="243"/>
      <c r="G23" s="243"/>
      <c r="H23" s="243"/>
      <c r="I23" s="1">
        <v>16</v>
      </c>
      <c r="J23" s="5"/>
      <c r="K23" s="7"/>
    </row>
    <row r="24" spans="1:11" ht="12.75">
      <c r="A24" s="242" t="s">
        <v>180</v>
      </c>
      <c r="B24" s="243"/>
      <c r="C24" s="243"/>
      <c r="D24" s="243"/>
      <c r="E24" s="243"/>
      <c r="F24" s="243"/>
      <c r="G24" s="243"/>
      <c r="H24" s="243"/>
      <c r="I24" s="1">
        <v>17</v>
      </c>
      <c r="J24" s="5">
        <v>3106392</v>
      </c>
      <c r="K24" s="7">
        <v>1370447</v>
      </c>
    </row>
    <row r="25" spans="1:11" ht="12.75">
      <c r="A25" s="242" t="s">
        <v>181</v>
      </c>
      <c r="B25" s="243"/>
      <c r="C25" s="243"/>
      <c r="D25" s="243"/>
      <c r="E25" s="243"/>
      <c r="F25" s="243"/>
      <c r="G25" s="243"/>
      <c r="H25" s="243"/>
      <c r="I25" s="1">
        <v>18</v>
      </c>
      <c r="J25" s="5"/>
      <c r="K25" s="7"/>
    </row>
    <row r="26" spans="1:11" ht="12.75">
      <c r="A26" s="242" t="s">
        <v>182</v>
      </c>
      <c r="B26" s="243"/>
      <c r="C26" s="243"/>
      <c r="D26" s="243"/>
      <c r="E26" s="243"/>
      <c r="F26" s="243"/>
      <c r="G26" s="243"/>
      <c r="H26" s="243"/>
      <c r="I26" s="1">
        <v>19</v>
      </c>
      <c r="J26" s="5">
        <v>19055276</v>
      </c>
      <c r="K26" s="7">
        <v>6555845</v>
      </c>
    </row>
    <row r="27" spans="1:11" ht="12.75">
      <c r="A27" s="245" t="s">
        <v>168</v>
      </c>
      <c r="B27" s="246"/>
      <c r="C27" s="246"/>
      <c r="D27" s="246"/>
      <c r="E27" s="246"/>
      <c r="F27" s="246"/>
      <c r="G27" s="246"/>
      <c r="H27" s="246"/>
      <c r="I27" s="1">
        <v>20</v>
      </c>
      <c r="J27" s="59">
        <f>SUM(J22:J26)</f>
        <v>57652241</v>
      </c>
      <c r="K27" s="48">
        <f>SUM(K22:K26)</f>
        <v>7975543</v>
      </c>
    </row>
    <row r="28" spans="1:11" ht="12.75">
      <c r="A28" s="242" t="s">
        <v>115</v>
      </c>
      <c r="B28" s="243"/>
      <c r="C28" s="243"/>
      <c r="D28" s="243"/>
      <c r="E28" s="243"/>
      <c r="F28" s="243"/>
      <c r="G28" s="243"/>
      <c r="H28" s="243"/>
      <c r="I28" s="1">
        <v>21</v>
      </c>
      <c r="J28" s="5">
        <v>40784686</v>
      </c>
      <c r="K28" s="7">
        <v>19632987</v>
      </c>
    </row>
    <row r="29" spans="1:11" ht="12.75">
      <c r="A29" s="242" t="s">
        <v>116</v>
      </c>
      <c r="B29" s="243"/>
      <c r="C29" s="243"/>
      <c r="D29" s="243"/>
      <c r="E29" s="243"/>
      <c r="F29" s="243"/>
      <c r="G29" s="243"/>
      <c r="H29" s="243"/>
      <c r="I29" s="1">
        <v>22</v>
      </c>
      <c r="J29" s="5"/>
      <c r="K29" s="7"/>
    </row>
    <row r="30" spans="1:11" ht="12.75">
      <c r="A30" s="242" t="s">
        <v>16</v>
      </c>
      <c r="B30" s="243"/>
      <c r="C30" s="243"/>
      <c r="D30" s="243"/>
      <c r="E30" s="243"/>
      <c r="F30" s="243"/>
      <c r="G30" s="243"/>
      <c r="H30" s="243"/>
      <c r="I30" s="1">
        <v>23</v>
      </c>
      <c r="J30" s="5"/>
      <c r="K30" s="7">
        <v>18274007</v>
      </c>
    </row>
    <row r="31" spans="1:11" ht="12.75">
      <c r="A31" s="245" t="s">
        <v>5</v>
      </c>
      <c r="B31" s="246"/>
      <c r="C31" s="246"/>
      <c r="D31" s="246"/>
      <c r="E31" s="246"/>
      <c r="F31" s="246"/>
      <c r="G31" s="246"/>
      <c r="H31" s="246"/>
      <c r="I31" s="1">
        <v>24</v>
      </c>
      <c r="J31" s="59">
        <f>SUM(J28:J30)</f>
        <v>40784686</v>
      </c>
      <c r="K31" s="48">
        <f>SUM(K28:K30)</f>
        <v>37906994</v>
      </c>
    </row>
    <row r="32" spans="1:11" ht="12.75">
      <c r="A32" s="245" t="s">
        <v>38</v>
      </c>
      <c r="B32" s="246"/>
      <c r="C32" s="246"/>
      <c r="D32" s="246"/>
      <c r="E32" s="246"/>
      <c r="F32" s="246"/>
      <c r="G32" s="246"/>
      <c r="H32" s="246"/>
      <c r="I32" s="1">
        <v>25</v>
      </c>
      <c r="J32" s="59">
        <f>IF(J27&gt;J31,J27-J31,0)</f>
        <v>16867555</v>
      </c>
      <c r="K32" s="48">
        <f>IF(K27&gt;K31,K27-K31,0)</f>
        <v>0</v>
      </c>
    </row>
    <row r="33" spans="1:11" ht="12.75">
      <c r="A33" s="245" t="s">
        <v>39</v>
      </c>
      <c r="B33" s="246"/>
      <c r="C33" s="246"/>
      <c r="D33" s="246"/>
      <c r="E33" s="246"/>
      <c r="F33" s="246"/>
      <c r="G33" s="246"/>
      <c r="H33" s="246"/>
      <c r="I33" s="1">
        <v>26</v>
      </c>
      <c r="J33" s="59">
        <f>IF(J31&gt;J27,J31-J27,0)</f>
        <v>0</v>
      </c>
      <c r="K33" s="48">
        <f>IF(K31&gt;K27,K31-K27,0)</f>
        <v>29931451</v>
      </c>
    </row>
    <row r="34" spans="1:11" ht="12.75">
      <c r="A34" s="234" t="s">
        <v>160</v>
      </c>
      <c r="B34" s="235"/>
      <c r="C34" s="235"/>
      <c r="D34" s="235"/>
      <c r="E34" s="235"/>
      <c r="F34" s="235"/>
      <c r="G34" s="235"/>
      <c r="H34" s="235"/>
      <c r="I34" s="291"/>
      <c r="J34" s="291"/>
      <c r="K34" s="292"/>
    </row>
    <row r="35" spans="1:11" ht="12.75">
      <c r="A35" s="242" t="s">
        <v>174</v>
      </c>
      <c r="B35" s="243"/>
      <c r="C35" s="243"/>
      <c r="D35" s="243"/>
      <c r="E35" s="243"/>
      <c r="F35" s="243"/>
      <c r="G35" s="243"/>
      <c r="H35" s="243"/>
      <c r="I35" s="1">
        <v>27</v>
      </c>
      <c r="J35" s="5"/>
      <c r="K35" s="7">
        <v>0</v>
      </c>
    </row>
    <row r="36" spans="1:11" ht="12.75">
      <c r="A36" s="242" t="s">
        <v>29</v>
      </c>
      <c r="B36" s="243"/>
      <c r="C36" s="243"/>
      <c r="D36" s="243"/>
      <c r="E36" s="243"/>
      <c r="F36" s="243"/>
      <c r="G36" s="243"/>
      <c r="H36" s="243"/>
      <c r="I36" s="1">
        <v>28</v>
      </c>
      <c r="J36" s="5"/>
      <c r="K36" s="7">
        <v>65615309</v>
      </c>
    </row>
    <row r="37" spans="1:11" ht="12.75">
      <c r="A37" s="242" t="s">
        <v>30</v>
      </c>
      <c r="B37" s="243"/>
      <c r="C37" s="243"/>
      <c r="D37" s="243"/>
      <c r="E37" s="243"/>
      <c r="F37" s="243"/>
      <c r="G37" s="243"/>
      <c r="H37" s="243"/>
      <c r="I37" s="1">
        <v>29</v>
      </c>
      <c r="J37" s="5"/>
      <c r="K37" s="7"/>
    </row>
    <row r="38" spans="1:11" ht="12.75">
      <c r="A38" s="245" t="s">
        <v>68</v>
      </c>
      <c r="B38" s="246"/>
      <c r="C38" s="246"/>
      <c r="D38" s="246"/>
      <c r="E38" s="246"/>
      <c r="F38" s="246"/>
      <c r="G38" s="246"/>
      <c r="H38" s="246"/>
      <c r="I38" s="1">
        <v>30</v>
      </c>
      <c r="J38" s="59">
        <f>SUM(J35:J37)</f>
        <v>0</v>
      </c>
      <c r="K38" s="48">
        <f>SUM(K35:K37)</f>
        <v>65615309</v>
      </c>
    </row>
    <row r="39" spans="1:11" ht="12.75">
      <c r="A39" s="242" t="s">
        <v>31</v>
      </c>
      <c r="B39" s="243"/>
      <c r="C39" s="243"/>
      <c r="D39" s="243"/>
      <c r="E39" s="243"/>
      <c r="F39" s="243"/>
      <c r="G39" s="243"/>
      <c r="H39" s="243"/>
      <c r="I39" s="1">
        <v>31</v>
      </c>
      <c r="J39" s="5">
        <v>63440232</v>
      </c>
      <c r="K39" s="7">
        <v>13255205</v>
      </c>
    </row>
    <row r="40" spans="1:11" ht="12.75">
      <c r="A40" s="242" t="s">
        <v>32</v>
      </c>
      <c r="B40" s="243"/>
      <c r="C40" s="243"/>
      <c r="D40" s="243"/>
      <c r="E40" s="243"/>
      <c r="F40" s="243"/>
      <c r="G40" s="243"/>
      <c r="H40" s="243"/>
      <c r="I40" s="1">
        <v>32</v>
      </c>
      <c r="J40" s="5">
        <v>12927376</v>
      </c>
      <c r="K40" s="7">
        <v>12914264</v>
      </c>
    </row>
    <row r="41" spans="1:11" ht="12.75">
      <c r="A41" s="242" t="s">
        <v>33</v>
      </c>
      <c r="B41" s="243"/>
      <c r="C41" s="243"/>
      <c r="D41" s="243"/>
      <c r="E41" s="243"/>
      <c r="F41" s="243"/>
      <c r="G41" s="243"/>
      <c r="H41" s="243"/>
      <c r="I41" s="1">
        <v>33</v>
      </c>
      <c r="J41" s="5"/>
      <c r="K41" s="7"/>
    </row>
    <row r="42" spans="1:11" ht="12.75">
      <c r="A42" s="242" t="s">
        <v>34</v>
      </c>
      <c r="B42" s="243"/>
      <c r="C42" s="243"/>
      <c r="D42" s="243"/>
      <c r="E42" s="243"/>
      <c r="F42" s="243"/>
      <c r="G42" s="243"/>
      <c r="H42" s="243"/>
      <c r="I42" s="1">
        <v>34</v>
      </c>
      <c r="J42" s="5">
        <v>4584490</v>
      </c>
      <c r="K42" s="7">
        <v>6291295</v>
      </c>
    </row>
    <row r="43" spans="1:11" ht="12.75">
      <c r="A43" s="242" t="s">
        <v>35</v>
      </c>
      <c r="B43" s="243"/>
      <c r="C43" s="243"/>
      <c r="D43" s="243"/>
      <c r="E43" s="243"/>
      <c r="F43" s="243"/>
      <c r="G43" s="243"/>
      <c r="H43" s="243"/>
      <c r="I43" s="1">
        <v>35</v>
      </c>
      <c r="J43" s="5"/>
      <c r="K43" s="7">
        <v>373413</v>
      </c>
    </row>
    <row r="44" spans="1:11" ht="12.75">
      <c r="A44" s="245" t="s">
        <v>69</v>
      </c>
      <c r="B44" s="246"/>
      <c r="C44" s="246"/>
      <c r="D44" s="246"/>
      <c r="E44" s="246"/>
      <c r="F44" s="246"/>
      <c r="G44" s="246"/>
      <c r="H44" s="246"/>
      <c r="I44" s="1">
        <v>36</v>
      </c>
      <c r="J44" s="59">
        <f>SUM(J39:J43)</f>
        <v>80952098</v>
      </c>
      <c r="K44" s="48">
        <f>SUM(K39:K43)</f>
        <v>32834177</v>
      </c>
    </row>
    <row r="45" spans="1:11" ht="12.75">
      <c r="A45" s="245" t="s">
        <v>17</v>
      </c>
      <c r="B45" s="246"/>
      <c r="C45" s="246"/>
      <c r="D45" s="246"/>
      <c r="E45" s="246"/>
      <c r="F45" s="246"/>
      <c r="G45" s="246"/>
      <c r="H45" s="246"/>
      <c r="I45" s="1">
        <v>37</v>
      </c>
      <c r="J45" s="59">
        <f>IF(J38&gt;J44,J38-J44,0)</f>
        <v>0</v>
      </c>
      <c r="K45" s="48">
        <f>IF(K38&gt;K44,K38-K44,0)</f>
        <v>32781132</v>
      </c>
    </row>
    <row r="46" spans="1:11" ht="12.75">
      <c r="A46" s="245" t="s">
        <v>18</v>
      </c>
      <c r="B46" s="246"/>
      <c r="C46" s="246"/>
      <c r="D46" s="246"/>
      <c r="E46" s="246"/>
      <c r="F46" s="246"/>
      <c r="G46" s="246"/>
      <c r="H46" s="246"/>
      <c r="I46" s="1">
        <v>38</v>
      </c>
      <c r="J46" s="59">
        <f>IF(J44&gt;J38,J44-J38,0)</f>
        <v>80952098</v>
      </c>
      <c r="K46" s="48">
        <f>IF(K44&gt;K38,K44-K38,0)</f>
        <v>0</v>
      </c>
    </row>
    <row r="47" spans="1:11" ht="12.75">
      <c r="A47" s="242" t="s">
        <v>70</v>
      </c>
      <c r="B47" s="243"/>
      <c r="C47" s="243"/>
      <c r="D47" s="243"/>
      <c r="E47" s="243"/>
      <c r="F47" s="243"/>
      <c r="G47" s="243"/>
      <c r="H47" s="243"/>
      <c r="I47" s="1">
        <v>39</v>
      </c>
      <c r="J47" s="59">
        <f>IF(J19-J20+J32-J33+J45-J46&gt;0,J19-J20+J32-J33+J45-J46,0)</f>
        <v>5673020</v>
      </c>
      <c r="K47" s="48">
        <f>IF(K19-K20+K32-K33+K45-K46&gt;0,K19-K20+K32-K33+K45-K46,0)</f>
        <v>17538577</v>
      </c>
    </row>
    <row r="48" spans="1:11" ht="12.75">
      <c r="A48" s="242" t="s">
        <v>71</v>
      </c>
      <c r="B48" s="243"/>
      <c r="C48" s="243"/>
      <c r="D48" s="243"/>
      <c r="E48" s="243"/>
      <c r="F48" s="243"/>
      <c r="G48" s="243"/>
      <c r="H48" s="243"/>
      <c r="I48" s="1">
        <v>40</v>
      </c>
      <c r="J48" s="59">
        <f>IF(J20-J19+J33-J32+J46-J45&gt;0,J20-J19+J33-J32+J46-J45,0)</f>
        <v>0</v>
      </c>
      <c r="K48" s="48">
        <f>IF(K20-K19+K33-K32+K46-K45&gt;0,K20-K19+K33-K32+K46-K45,0)</f>
        <v>0</v>
      </c>
    </row>
    <row r="49" spans="1:11" ht="12.75">
      <c r="A49" s="242" t="s">
        <v>161</v>
      </c>
      <c r="B49" s="243"/>
      <c r="C49" s="243"/>
      <c r="D49" s="243"/>
      <c r="E49" s="243"/>
      <c r="F49" s="243"/>
      <c r="G49" s="243"/>
      <c r="H49" s="243"/>
      <c r="I49" s="1">
        <v>41</v>
      </c>
      <c r="J49" s="5">
        <v>34112324</v>
      </c>
      <c r="K49" s="7">
        <f>J52</f>
        <v>39785344</v>
      </c>
    </row>
    <row r="50" spans="1:11" ht="12.75">
      <c r="A50" s="242" t="s">
        <v>175</v>
      </c>
      <c r="B50" s="243"/>
      <c r="C50" s="243"/>
      <c r="D50" s="243"/>
      <c r="E50" s="243"/>
      <c r="F50" s="243"/>
      <c r="G50" s="243"/>
      <c r="H50" s="243"/>
      <c r="I50" s="1">
        <v>42</v>
      </c>
      <c r="J50" s="5">
        <v>5673020</v>
      </c>
      <c r="K50" s="7">
        <f>K47</f>
        <v>17538577</v>
      </c>
    </row>
    <row r="51" spans="1:11" ht="12.75">
      <c r="A51" s="242" t="s">
        <v>176</v>
      </c>
      <c r="B51" s="243"/>
      <c r="C51" s="243"/>
      <c r="D51" s="243"/>
      <c r="E51" s="243"/>
      <c r="F51" s="243"/>
      <c r="G51" s="243"/>
      <c r="H51" s="243"/>
      <c r="I51" s="1">
        <v>43</v>
      </c>
      <c r="J51" s="5"/>
      <c r="K51" s="7"/>
    </row>
    <row r="52" spans="1:12" ht="12.75">
      <c r="A52" s="248" t="s">
        <v>177</v>
      </c>
      <c r="B52" s="249"/>
      <c r="C52" s="249"/>
      <c r="D52" s="249"/>
      <c r="E52" s="249"/>
      <c r="F52" s="249"/>
      <c r="G52" s="249"/>
      <c r="H52" s="249"/>
      <c r="I52" s="4">
        <v>44</v>
      </c>
      <c r="J52" s="60">
        <f>J49+J50-J51</f>
        <v>39785344</v>
      </c>
      <c r="K52" s="56">
        <f>K49+K50-K51</f>
        <v>57323921</v>
      </c>
      <c r="L52" s="157"/>
    </row>
  </sheetData>
  <sheetProtection/>
  <mergeCells count="52">
    <mergeCell ref="A3:K3"/>
    <mergeCell ref="A1:K1"/>
    <mergeCell ref="A2:K2"/>
    <mergeCell ref="A4:H4"/>
    <mergeCell ref="A9:H9"/>
    <mergeCell ref="A10:H10"/>
    <mergeCell ref="A11:H11"/>
    <mergeCell ref="A12:H12"/>
    <mergeCell ref="A5:H5"/>
    <mergeCell ref="A6:K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K21"/>
    <mergeCell ref="A22:H22"/>
    <mergeCell ref="A23:H23"/>
    <mergeCell ref="A24:H24"/>
    <mergeCell ref="A33:H33"/>
    <mergeCell ref="A34:K34"/>
    <mergeCell ref="A35:H35"/>
    <mergeCell ref="A36:H36"/>
    <mergeCell ref="A29:H29"/>
    <mergeCell ref="A30:H30"/>
    <mergeCell ref="A31:H31"/>
    <mergeCell ref="A32:H32"/>
    <mergeCell ref="A41:H41"/>
    <mergeCell ref="A42:H42"/>
    <mergeCell ref="A43:H43"/>
    <mergeCell ref="A44:H44"/>
    <mergeCell ref="A37:H37"/>
    <mergeCell ref="A38:H38"/>
    <mergeCell ref="A39:H39"/>
    <mergeCell ref="A40:H40"/>
    <mergeCell ref="A45:H45"/>
    <mergeCell ref="A46:H46"/>
    <mergeCell ref="A47:H47"/>
    <mergeCell ref="A52:H52"/>
    <mergeCell ref="A48:H48"/>
    <mergeCell ref="A49:H49"/>
    <mergeCell ref="A50:H50"/>
    <mergeCell ref="A51:H51"/>
  </mergeCells>
  <dataValidations count="1">
    <dataValidation allowBlank="1" sqref="A1:IV65536"/>
  </dataValidations>
  <printOptions/>
  <pageMargins left="0.75" right="0.75"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15" sqref="A15:J15"/>
    </sheetView>
  </sheetViews>
  <sheetFormatPr defaultColWidth="9.140625" defaultRowHeight="12.75"/>
  <cols>
    <col min="1" max="16384" width="9.140625" style="47" customWidth="1"/>
  </cols>
  <sheetData>
    <row r="1" spans="1:11" ht="12.75" customHeight="1">
      <c r="A1" s="297" t="s">
        <v>197</v>
      </c>
      <c r="B1" s="297"/>
      <c r="C1" s="297"/>
      <c r="D1" s="297"/>
      <c r="E1" s="297"/>
      <c r="F1" s="297"/>
      <c r="G1" s="297"/>
      <c r="H1" s="297"/>
      <c r="I1" s="297"/>
      <c r="J1" s="297"/>
      <c r="K1" s="297"/>
    </row>
    <row r="2" spans="1:11" ht="12.75" customHeight="1">
      <c r="A2" s="306" t="s">
        <v>6</v>
      </c>
      <c r="B2" s="306"/>
      <c r="C2" s="306"/>
      <c r="D2" s="306"/>
      <c r="E2" s="306"/>
      <c r="F2" s="306"/>
      <c r="G2" s="306"/>
      <c r="H2" s="306"/>
      <c r="I2" s="306"/>
      <c r="J2" s="306"/>
      <c r="K2" s="306"/>
    </row>
    <row r="3" spans="1:11" ht="12.75">
      <c r="A3" s="305" t="s">
        <v>7</v>
      </c>
      <c r="B3" s="305"/>
      <c r="C3" s="305"/>
      <c r="D3" s="305"/>
      <c r="E3" s="305"/>
      <c r="F3" s="305"/>
      <c r="G3" s="305"/>
      <c r="H3" s="305"/>
      <c r="I3" s="305"/>
      <c r="J3" s="305"/>
      <c r="K3" s="305"/>
    </row>
    <row r="4" spans="1:11" ht="33.75">
      <c r="A4" s="299" t="s">
        <v>59</v>
      </c>
      <c r="B4" s="299"/>
      <c r="C4" s="299"/>
      <c r="D4" s="299"/>
      <c r="E4" s="299"/>
      <c r="F4" s="299"/>
      <c r="G4" s="299"/>
      <c r="H4" s="299"/>
      <c r="I4" s="61" t="s">
        <v>279</v>
      </c>
      <c r="J4" s="62" t="s">
        <v>318</v>
      </c>
      <c r="K4" s="62" t="s">
        <v>319</v>
      </c>
    </row>
    <row r="5" spans="1:11" ht="12.75">
      <c r="A5" s="304">
        <v>1</v>
      </c>
      <c r="B5" s="304"/>
      <c r="C5" s="304"/>
      <c r="D5" s="304"/>
      <c r="E5" s="304"/>
      <c r="F5" s="304"/>
      <c r="G5" s="304"/>
      <c r="H5" s="304"/>
      <c r="I5" s="67">
        <v>2</v>
      </c>
      <c r="J5" s="68" t="s">
        <v>283</v>
      </c>
      <c r="K5" s="68" t="s">
        <v>284</v>
      </c>
    </row>
    <row r="6" spans="1:11" ht="12.75">
      <c r="A6" s="234" t="s">
        <v>156</v>
      </c>
      <c r="B6" s="235"/>
      <c r="C6" s="235"/>
      <c r="D6" s="235"/>
      <c r="E6" s="235"/>
      <c r="F6" s="235"/>
      <c r="G6" s="235"/>
      <c r="H6" s="235"/>
      <c r="I6" s="291"/>
      <c r="J6" s="291"/>
      <c r="K6" s="292"/>
    </row>
    <row r="7" spans="1:11" ht="12.75">
      <c r="A7" s="242" t="s">
        <v>199</v>
      </c>
      <c r="B7" s="243"/>
      <c r="C7" s="243"/>
      <c r="D7" s="243"/>
      <c r="E7" s="243"/>
      <c r="F7" s="243"/>
      <c r="G7" s="243"/>
      <c r="H7" s="243"/>
      <c r="I7" s="1">
        <v>1</v>
      </c>
      <c r="J7" s="5"/>
      <c r="K7" s="7"/>
    </row>
    <row r="8" spans="1:11" ht="12.75">
      <c r="A8" s="242" t="s">
        <v>119</v>
      </c>
      <c r="B8" s="243"/>
      <c r="C8" s="243"/>
      <c r="D8" s="243"/>
      <c r="E8" s="243"/>
      <c r="F8" s="243"/>
      <c r="G8" s="243"/>
      <c r="H8" s="243"/>
      <c r="I8" s="1">
        <v>2</v>
      </c>
      <c r="J8" s="5"/>
      <c r="K8" s="7"/>
    </row>
    <row r="9" spans="1:11" ht="12.75">
      <c r="A9" s="242" t="s">
        <v>120</v>
      </c>
      <c r="B9" s="243"/>
      <c r="C9" s="243"/>
      <c r="D9" s="243"/>
      <c r="E9" s="243"/>
      <c r="F9" s="243"/>
      <c r="G9" s="243"/>
      <c r="H9" s="243"/>
      <c r="I9" s="1">
        <v>3</v>
      </c>
      <c r="J9" s="5"/>
      <c r="K9" s="7"/>
    </row>
    <row r="10" spans="1:11" ht="12.75">
      <c r="A10" s="242" t="s">
        <v>121</v>
      </c>
      <c r="B10" s="243"/>
      <c r="C10" s="243"/>
      <c r="D10" s="243"/>
      <c r="E10" s="243"/>
      <c r="F10" s="243"/>
      <c r="G10" s="243"/>
      <c r="H10" s="243"/>
      <c r="I10" s="1">
        <v>4</v>
      </c>
      <c r="J10" s="5"/>
      <c r="K10" s="7"/>
    </row>
    <row r="11" spans="1:11" ht="12.75">
      <c r="A11" s="242" t="s">
        <v>122</v>
      </c>
      <c r="B11" s="243"/>
      <c r="C11" s="243"/>
      <c r="D11" s="243"/>
      <c r="E11" s="243"/>
      <c r="F11" s="243"/>
      <c r="G11" s="243"/>
      <c r="H11" s="243"/>
      <c r="I11" s="1">
        <v>5</v>
      </c>
      <c r="J11" s="5"/>
      <c r="K11" s="7"/>
    </row>
    <row r="12" spans="1:11" ht="12.75">
      <c r="A12" s="245" t="s">
        <v>198</v>
      </c>
      <c r="B12" s="246"/>
      <c r="C12" s="246"/>
      <c r="D12" s="246"/>
      <c r="E12" s="246"/>
      <c r="F12" s="246"/>
      <c r="G12" s="246"/>
      <c r="H12" s="246"/>
      <c r="I12" s="1">
        <v>6</v>
      </c>
      <c r="J12" s="59">
        <f>SUM(J7:J11)</f>
        <v>0</v>
      </c>
      <c r="K12" s="48">
        <f>SUM(K7:K11)</f>
        <v>0</v>
      </c>
    </row>
    <row r="13" spans="1:11" ht="12.75">
      <c r="A13" s="242" t="s">
        <v>123</v>
      </c>
      <c r="B13" s="243"/>
      <c r="C13" s="243"/>
      <c r="D13" s="243"/>
      <c r="E13" s="243"/>
      <c r="F13" s="243"/>
      <c r="G13" s="243"/>
      <c r="H13" s="243"/>
      <c r="I13" s="1">
        <v>7</v>
      </c>
      <c r="J13" s="5"/>
      <c r="K13" s="7"/>
    </row>
    <row r="14" spans="1:11" ht="12.75">
      <c r="A14" s="242" t="s">
        <v>124</v>
      </c>
      <c r="B14" s="243"/>
      <c r="C14" s="243"/>
      <c r="D14" s="243"/>
      <c r="E14" s="243"/>
      <c r="F14" s="243"/>
      <c r="G14" s="243"/>
      <c r="H14" s="243"/>
      <c r="I14" s="1">
        <v>8</v>
      </c>
      <c r="J14" s="5"/>
      <c r="K14" s="7"/>
    </row>
    <row r="15" spans="1:11" ht="12.75">
      <c r="A15" s="242" t="s">
        <v>125</v>
      </c>
      <c r="B15" s="243"/>
      <c r="C15" s="243"/>
      <c r="D15" s="243"/>
      <c r="E15" s="243"/>
      <c r="F15" s="243"/>
      <c r="G15" s="243"/>
      <c r="H15" s="243"/>
      <c r="I15" s="1">
        <v>9</v>
      </c>
      <c r="J15" s="5"/>
      <c r="K15" s="7"/>
    </row>
    <row r="16" spans="1:11" ht="12.75">
      <c r="A16" s="242" t="s">
        <v>126</v>
      </c>
      <c r="B16" s="243"/>
      <c r="C16" s="243"/>
      <c r="D16" s="243"/>
      <c r="E16" s="243"/>
      <c r="F16" s="243"/>
      <c r="G16" s="243"/>
      <c r="H16" s="243"/>
      <c r="I16" s="1">
        <v>10</v>
      </c>
      <c r="J16" s="5"/>
      <c r="K16" s="7"/>
    </row>
    <row r="17" spans="1:11" ht="12.75">
      <c r="A17" s="242" t="s">
        <v>127</v>
      </c>
      <c r="B17" s="243"/>
      <c r="C17" s="243"/>
      <c r="D17" s="243"/>
      <c r="E17" s="243"/>
      <c r="F17" s="243"/>
      <c r="G17" s="243"/>
      <c r="H17" s="243"/>
      <c r="I17" s="1">
        <v>11</v>
      </c>
      <c r="J17" s="5"/>
      <c r="K17" s="7"/>
    </row>
    <row r="18" spans="1:11" ht="12.75">
      <c r="A18" s="242" t="s">
        <v>128</v>
      </c>
      <c r="B18" s="243"/>
      <c r="C18" s="243"/>
      <c r="D18" s="243"/>
      <c r="E18" s="243"/>
      <c r="F18" s="243"/>
      <c r="G18" s="243"/>
      <c r="H18" s="243"/>
      <c r="I18" s="1">
        <v>12</v>
      </c>
      <c r="J18" s="5"/>
      <c r="K18" s="7"/>
    </row>
    <row r="19" spans="1:11" ht="12.75">
      <c r="A19" s="245" t="s">
        <v>47</v>
      </c>
      <c r="B19" s="246"/>
      <c r="C19" s="246"/>
      <c r="D19" s="246"/>
      <c r="E19" s="246"/>
      <c r="F19" s="246"/>
      <c r="G19" s="246"/>
      <c r="H19" s="246"/>
      <c r="I19" s="1">
        <v>13</v>
      </c>
      <c r="J19" s="59">
        <f>SUM(J13:J18)</f>
        <v>0</v>
      </c>
      <c r="K19" s="48">
        <f>SUM(K13:K18)</f>
        <v>0</v>
      </c>
    </row>
    <row r="20" spans="1:11" ht="12.75">
      <c r="A20" s="245" t="s">
        <v>108</v>
      </c>
      <c r="B20" s="302"/>
      <c r="C20" s="302"/>
      <c r="D20" s="302"/>
      <c r="E20" s="302"/>
      <c r="F20" s="302"/>
      <c r="G20" s="302"/>
      <c r="H20" s="303"/>
      <c r="I20" s="1">
        <v>14</v>
      </c>
      <c r="J20" s="59">
        <f>IF(J12&gt;J19,J12-J19,0)</f>
        <v>0</v>
      </c>
      <c r="K20" s="48">
        <f>IF(K12&gt;K19,K12-K19,0)</f>
        <v>0</v>
      </c>
    </row>
    <row r="21" spans="1:11" ht="12.75">
      <c r="A21" s="257" t="s">
        <v>109</v>
      </c>
      <c r="B21" s="300"/>
      <c r="C21" s="300"/>
      <c r="D21" s="300"/>
      <c r="E21" s="300"/>
      <c r="F21" s="300"/>
      <c r="G21" s="300"/>
      <c r="H21" s="301"/>
      <c r="I21" s="1">
        <v>15</v>
      </c>
      <c r="J21" s="59">
        <f>IF(J19&gt;J12,J19-J12,0)</f>
        <v>0</v>
      </c>
      <c r="K21" s="48">
        <f>IF(K19&gt;K12,K19-K12,0)</f>
        <v>0</v>
      </c>
    </row>
    <row r="22" spans="1:11" ht="12.75">
      <c r="A22" s="234" t="s">
        <v>159</v>
      </c>
      <c r="B22" s="235"/>
      <c r="C22" s="235"/>
      <c r="D22" s="235"/>
      <c r="E22" s="235"/>
      <c r="F22" s="235"/>
      <c r="G22" s="235"/>
      <c r="H22" s="235"/>
      <c r="I22" s="291"/>
      <c r="J22" s="291"/>
      <c r="K22" s="292"/>
    </row>
    <row r="23" spans="1:11" ht="12.75">
      <c r="A23" s="242" t="s">
        <v>165</v>
      </c>
      <c r="B23" s="243"/>
      <c r="C23" s="243"/>
      <c r="D23" s="243"/>
      <c r="E23" s="243"/>
      <c r="F23" s="243"/>
      <c r="G23" s="243"/>
      <c r="H23" s="243"/>
      <c r="I23" s="1">
        <v>16</v>
      </c>
      <c r="J23" s="5"/>
      <c r="K23" s="7"/>
    </row>
    <row r="24" spans="1:11" ht="12.75">
      <c r="A24" s="242" t="s">
        <v>166</v>
      </c>
      <c r="B24" s="243"/>
      <c r="C24" s="243"/>
      <c r="D24" s="243"/>
      <c r="E24" s="243"/>
      <c r="F24" s="243"/>
      <c r="G24" s="243"/>
      <c r="H24" s="243"/>
      <c r="I24" s="1">
        <v>17</v>
      </c>
      <c r="J24" s="5"/>
      <c r="K24" s="7"/>
    </row>
    <row r="25" spans="1:11" ht="12.75">
      <c r="A25" s="242" t="s">
        <v>320</v>
      </c>
      <c r="B25" s="243"/>
      <c r="C25" s="243"/>
      <c r="D25" s="243"/>
      <c r="E25" s="243"/>
      <c r="F25" s="243"/>
      <c r="G25" s="243"/>
      <c r="H25" s="243"/>
      <c r="I25" s="1">
        <v>18</v>
      </c>
      <c r="J25" s="5"/>
      <c r="K25" s="7"/>
    </row>
    <row r="26" spans="1:11" ht="12.75">
      <c r="A26" s="242" t="s">
        <v>321</v>
      </c>
      <c r="B26" s="243"/>
      <c r="C26" s="243"/>
      <c r="D26" s="243"/>
      <c r="E26" s="243"/>
      <c r="F26" s="243"/>
      <c r="G26" s="243"/>
      <c r="H26" s="243"/>
      <c r="I26" s="1">
        <v>19</v>
      </c>
      <c r="J26" s="5"/>
      <c r="K26" s="7"/>
    </row>
    <row r="27" spans="1:11" ht="12.75">
      <c r="A27" s="242" t="s">
        <v>167</v>
      </c>
      <c r="B27" s="243"/>
      <c r="C27" s="243"/>
      <c r="D27" s="243"/>
      <c r="E27" s="243"/>
      <c r="F27" s="243"/>
      <c r="G27" s="243"/>
      <c r="H27" s="243"/>
      <c r="I27" s="1">
        <v>20</v>
      </c>
      <c r="J27" s="5"/>
      <c r="K27" s="7"/>
    </row>
    <row r="28" spans="1:11" ht="12.75">
      <c r="A28" s="245" t="s">
        <v>114</v>
      </c>
      <c r="B28" s="246"/>
      <c r="C28" s="246"/>
      <c r="D28" s="246"/>
      <c r="E28" s="246"/>
      <c r="F28" s="246"/>
      <c r="G28" s="246"/>
      <c r="H28" s="246"/>
      <c r="I28" s="1">
        <v>21</v>
      </c>
      <c r="J28" s="59">
        <f>SUM(J23:J27)</f>
        <v>0</v>
      </c>
      <c r="K28" s="48">
        <f>SUM(K23:K27)</f>
        <v>0</v>
      </c>
    </row>
    <row r="29" spans="1:11" ht="12.75">
      <c r="A29" s="242" t="s">
        <v>2</v>
      </c>
      <c r="B29" s="243"/>
      <c r="C29" s="243"/>
      <c r="D29" s="243"/>
      <c r="E29" s="243"/>
      <c r="F29" s="243"/>
      <c r="G29" s="243"/>
      <c r="H29" s="243"/>
      <c r="I29" s="1">
        <v>22</v>
      </c>
      <c r="J29" s="5"/>
      <c r="K29" s="7"/>
    </row>
    <row r="30" spans="1:11" ht="12.75">
      <c r="A30" s="242" t="s">
        <v>3</v>
      </c>
      <c r="B30" s="243"/>
      <c r="C30" s="243"/>
      <c r="D30" s="243"/>
      <c r="E30" s="243"/>
      <c r="F30" s="243"/>
      <c r="G30" s="243"/>
      <c r="H30" s="243"/>
      <c r="I30" s="1">
        <v>23</v>
      </c>
      <c r="J30" s="5"/>
      <c r="K30" s="7"/>
    </row>
    <row r="31" spans="1:11" ht="12.75">
      <c r="A31" s="242" t="s">
        <v>4</v>
      </c>
      <c r="B31" s="243"/>
      <c r="C31" s="243"/>
      <c r="D31" s="243"/>
      <c r="E31" s="243"/>
      <c r="F31" s="243"/>
      <c r="G31" s="243"/>
      <c r="H31" s="243"/>
      <c r="I31" s="1">
        <v>24</v>
      </c>
      <c r="J31" s="5"/>
      <c r="K31" s="7"/>
    </row>
    <row r="32" spans="1:11" ht="12.75">
      <c r="A32" s="245" t="s">
        <v>48</v>
      </c>
      <c r="B32" s="246"/>
      <c r="C32" s="246"/>
      <c r="D32" s="246"/>
      <c r="E32" s="246"/>
      <c r="F32" s="246"/>
      <c r="G32" s="246"/>
      <c r="H32" s="246"/>
      <c r="I32" s="1">
        <v>25</v>
      </c>
      <c r="J32" s="59">
        <f>SUM(J29:J31)</f>
        <v>0</v>
      </c>
      <c r="K32" s="48">
        <f>SUM(K29:K31)</f>
        <v>0</v>
      </c>
    </row>
    <row r="33" spans="1:11" ht="12.75">
      <c r="A33" s="245" t="s">
        <v>110</v>
      </c>
      <c r="B33" s="246"/>
      <c r="C33" s="246"/>
      <c r="D33" s="246"/>
      <c r="E33" s="246"/>
      <c r="F33" s="246"/>
      <c r="G33" s="246"/>
      <c r="H33" s="246"/>
      <c r="I33" s="1">
        <v>26</v>
      </c>
      <c r="J33" s="59">
        <f>IF(J28&gt;J32,J28-J32,0)</f>
        <v>0</v>
      </c>
      <c r="K33" s="48">
        <f>IF(K28&gt;K32,K28-K32,0)</f>
        <v>0</v>
      </c>
    </row>
    <row r="34" spans="1:11" ht="12.75">
      <c r="A34" s="245" t="s">
        <v>111</v>
      </c>
      <c r="B34" s="246"/>
      <c r="C34" s="246"/>
      <c r="D34" s="246"/>
      <c r="E34" s="246"/>
      <c r="F34" s="246"/>
      <c r="G34" s="246"/>
      <c r="H34" s="246"/>
      <c r="I34" s="1">
        <v>27</v>
      </c>
      <c r="J34" s="59">
        <f>IF(J32&gt;J28,J32-J28,0)</f>
        <v>0</v>
      </c>
      <c r="K34" s="48">
        <f>IF(K32&gt;K28,K32-K28,0)</f>
        <v>0</v>
      </c>
    </row>
    <row r="35" spans="1:11" ht="12.75">
      <c r="A35" s="234" t="s">
        <v>160</v>
      </c>
      <c r="B35" s="235"/>
      <c r="C35" s="235"/>
      <c r="D35" s="235"/>
      <c r="E35" s="235"/>
      <c r="F35" s="235"/>
      <c r="G35" s="235"/>
      <c r="H35" s="235"/>
      <c r="I35" s="291">
        <v>0</v>
      </c>
      <c r="J35" s="291"/>
      <c r="K35" s="292"/>
    </row>
    <row r="36" spans="1:11" ht="12.75">
      <c r="A36" s="242" t="s">
        <v>174</v>
      </c>
      <c r="B36" s="243"/>
      <c r="C36" s="243"/>
      <c r="D36" s="243"/>
      <c r="E36" s="243"/>
      <c r="F36" s="243"/>
      <c r="G36" s="243"/>
      <c r="H36" s="243"/>
      <c r="I36" s="1">
        <v>28</v>
      </c>
      <c r="J36" s="5"/>
      <c r="K36" s="7"/>
    </row>
    <row r="37" spans="1:11" ht="12.75">
      <c r="A37" s="242" t="s">
        <v>29</v>
      </c>
      <c r="B37" s="243"/>
      <c r="C37" s="243"/>
      <c r="D37" s="243"/>
      <c r="E37" s="243"/>
      <c r="F37" s="243"/>
      <c r="G37" s="243"/>
      <c r="H37" s="243"/>
      <c r="I37" s="1">
        <v>29</v>
      </c>
      <c r="J37" s="5"/>
      <c r="K37" s="7"/>
    </row>
    <row r="38" spans="1:11" ht="12.75">
      <c r="A38" s="242" t="s">
        <v>30</v>
      </c>
      <c r="B38" s="243"/>
      <c r="C38" s="243"/>
      <c r="D38" s="243"/>
      <c r="E38" s="243"/>
      <c r="F38" s="243"/>
      <c r="G38" s="243"/>
      <c r="H38" s="243"/>
      <c r="I38" s="1">
        <v>30</v>
      </c>
      <c r="J38" s="5"/>
      <c r="K38" s="7"/>
    </row>
    <row r="39" spans="1:11" ht="12.75">
      <c r="A39" s="245" t="s">
        <v>49</v>
      </c>
      <c r="B39" s="246"/>
      <c r="C39" s="246"/>
      <c r="D39" s="246"/>
      <c r="E39" s="246"/>
      <c r="F39" s="246"/>
      <c r="G39" s="246"/>
      <c r="H39" s="246"/>
      <c r="I39" s="1">
        <v>31</v>
      </c>
      <c r="J39" s="59">
        <f>SUM(J36:J38)</f>
        <v>0</v>
      </c>
      <c r="K39" s="48">
        <f>SUM(K36:K38)</f>
        <v>0</v>
      </c>
    </row>
    <row r="40" spans="1:11" ht="12.75">
      <c r="A40" s="242" t="s">
        <v>31</v>
      </c>
      <c r="B40" s="243"/>
      <c r="C40" s="243"/>
      <c r="D40" s="243"/>
      <c r="E40" s="243"/>
      <c r="F40" s="243"/>
      <c r="G40" s="243"/>
      <c r="H40" s="243"/>
      <c r="I40" s="1">
        <v>32</v>
      </c>
      <c r="J40" s="5"/>
      <c r="K40" s="7"/>
    </row>
    <row r="41" spans="1:11" ht="12.75">
      <c r="A41" s="242" t="s">
        <v>32</v>
      </c>
      <c r="B41" s="243"/>
      <c r="C41" s="243"/>
      <c r="D41" s="243"/>
      <c r="E41" s="243"/>
      <c r="F41" s="243"/>
      <c r="G41" s="243"/>
      <c r="H41" s="243"/>
      <c r="I41" s="1">
        <v>33</v>
      </c>
      <c r="J41" s="5"/>
      <c r="K41" s="7"/>
    </row>
    <row r="42" spans="1:11" ht="12.75">
      <c r="A42" s="242" t="s">
        <v>33</v>
      </c>
      <c r="B42" s="243"/>
      <c r="C42" s="243"/>
      <c r="D42" s="243"/>
      <c r="E42" s="243"/>
      <c r="F42" s="243"/>
      <c r="G42" s="243"/>
      <c r="H42" s="243"/>
      <c r="I42" s="1">
        <v>34</v>
      </c>
      <c r="J42" s="5"/>
      <c r="K42" s="7"/>
    </row>
    <row r="43" spans="1:11" ht="12.75">
      <c r="A43" s="242" t="s">
        <v>34</v>
      </c>
      <c r="B43" s="243"/>
      <c r="C43" s="243"/>
      <c r="D43" s="243"/>
      <c r="E43" s="243"/>
      <c r="F43" s="243"/>
      <c r="G43" s="243"/>
      <c r="H43" s="243"/>
      <c r="I43" s="1">
        <v>35</v>
      </c>
      <c r="J43" s="5"/>
      <c r="K43" s="7"/>
    </row>
    <row r="44" spans="1:11" ht="12.75">
      <c r="A44" s="242" t="s">
        <v>35</v>
      </c>
      <c r="B44" s="243"/>
      <c r="C44" s="243"/>
      <c r="D44" s="243"/>
      <c r="E44" s="243"/>
      <c r="F44" s="243"/>
      <c r="G44" s="243"/>
      <c r="H44" s="243"/>
      <c r="I44" s="1">
        <v>36</v>
      </c>
      <c r="J44" s="5"/>
      <c r="K44" s="7"/>
    </row>
    <row r="45" spans="1:11" ht="12.75">
      <c r="A45" s="245" t="s">
        <v>148</v>
      </c>
      <c r="B45" s="246"/>
      <c r="C45" s="246"/>
      <c r="D45" s="246"/>
      <c r="E45" s="246"/>
      <c r="F45" s="246"/>
      <c r="G45" s="246"/>
      <c r="H45" s="246"/>
      <c r="I45" s="1">
        <v>37</v>
      </c>
      <c r="J45" s="59">
        <f>SUM(J40:J44)</f>
        <v>0</v>
      </c>
      <c r="K45" s="48">
        <f>SUM(K40:K44)</f>
        <v>0</v>
      </c>
    </row>
    <row r="46" spans="1:11" ht="12.75">
      <c r="A46" s="245" t="s">
        <v>162</v>
      </c>
      <c r="B46" s="246"/>
      <c r="C46" s="246"/>
      <c r="D46" s="246"/>
      <c r="E46" s="246"/>
      <c r="F46" s="246"/>
      <c r="G46" s="246"/>
      <c r="H46" s="246"/>
      <c r="I46" s="1">
        <v>38</v>
      </c>
      <c r="J46" s="59">
        <f>IF(J39&gt;J45,J39-J45,0)</f>
        <v>0</v>
      </c>
      <c r="K46" s="48">
        <f>IF(K39&gt;K45,K39-K45,0)</f>
        <v>0</v>
      </c>
    </row>
    <row r="47" spans="1:11" ht="12.75">
      <c r="A47" s="245" t="s">
        <v>163</v>
      </c>
      <c r="B47" s="246"/>
      <c r="C47" s="246"/>
      <c r="D47" s="246"/>
      <c r="E47" s="246"/>
      <c r="F47" s="246"/>
      <c r="G47" s="246"/>
      <c r="H47" s="246"/>
      <c r="I47" s="1">
        <v>39</v>
      </c>
      <c r="J47" s="59">
        <f>IF(J45&gt;J39,J45-J39,0)</f>
        <v>0</v>
      </c>
      <c r="K47" s="48">
        <f>IF(K45&gt;K39,K45-K39,0)</f>
        <v>0</v>
      </c>
    </row>
    <row r="48" spans="1:11" ht="12.75">
      <c r="A48" s="245" t="s">
        <v>149</v>
      </c>
      <c r="B48" s="246"/>
      <c r="C48" s="246"/>
      <c r="D48" s="246"/>
      <c r="E48" s="246"/>
      <c r="F48" s="246"/>
      <c r="G48" s="246"/>
      <c r="H48" s="246"/>
      <c r="I48" s="1">
        <v>40</v>
      </c>
      <c r="J48" s="59">
        <f>IF(J20-J21+J33-J34+J46-J47&gt;0,J20-J21+J33-J34+J46-J47,0)</f>
        <v>0</v>
      </c>
      <c r="K48" s="48">
        <f>IF(K20-K21+K33-K34+K46-K47&gt;0,K20-K21+K33-K34+K46-K47,0)</f>
        <v>0</v>
      </c>
    </row>
    <row r="49" spans="1:11" ht="12.75">
      <c r="A49" s="245" t="s">
        <v>15</v>
      </c>
      <c r="B49" s="246"/>
      <c r="C49" s="246"/>
      <c r="D49" s="246"/>
      <c r="E49" s="246"/>
      <c r="F49" s="246"/>
      <c r="G49" s="246"/>
      <c r="H49" s="246"/>
      <c r="I49" s="1">
        <v>41</v>
      </c>
      <c r="J49" s="59">
        <f>IF(J21-J20+J34-J33+J47-J46&gt;0,J21-J20+J34-J33+J47-J46,0)</f>
        <v>0</v>
      </c>
      <c r="K49" s="48">
        <f>IF(K21-K20+K34-K33+K47-K46&gt;0,K21-K20+K34-K33+K47-K46,0)</f>
        <v>0</v>
      </c>
    </row>
    <row r="50" spans="1:11" ht="12.75">
      <c r="A50" s="245" t="s">
        <v>161</v>
      </c>
      <c r="B50" s="246"/>
      <c r="C50" s="246"/>
      <c r="D50" s="246"/>
      <c r="E50" s="246"/>
      <c r="F50" s="246"/>
      <c r="G50" s="246"/>
      <c r="H50" s="246"/>
      <c r="I50" s="1">
        <v>42</v>
      </c>
      <c r="J50" s="5"/>
      <c r="K50" s="7"/>
    </row>
    <row r="51" spans="1:11" ht="12.75">
      <c r="A51" s="245" t="s">
        <v>175</v>
      </c>
      <c r="B51" s="246"/>
      <c r="C51" s="246"/>
      <c r="D51" s="246"/>
      <c r="E51" s="246"/>
      <c r="F51" s="246"/>
      <c r="G51" s="246"/>
      <c r="H51" s="246"/>
      <c r="I51" s="1">
        <v>43</v>
      </c>
      <c r="J51" s="5"/>
      <c r="K51" s="7"/>
    </row>
    <row r="52" spans="1:11" ht="12.75">
      <c r="A52" s="245" t="s">
        <v>176</v>
      </c>
      <c r="B52" s="246"/>
      <c r="C52" s="246"/>
      <c r="D52" s="246"/>
      <c r="E52" s="246"/>
      <c r="F52" s="246"/>
      <c r="G52" s="246"/>
      <c r="H52" s="246"/>
      <c r="I52" s="1">
        <v>44</v>
      </c>
      <c r="J52" s="5"/>
      <c r="K52" s="7"/>
    </row>
    <row r="53" spans="1:11" ht="12.75">
      <c r="A53" s="257" t="s">
        <v>177</v>
      </c>
      <c r="B53" s="258"/>
      <c r="C53" s="258"/>
      <c r="D53" s="258"/>
      <c r="E53" s="258"/>
      <c r="F53" s="258"/>
      <c r="G53" s="258"/>
      <c r="H53" s="258"/>
      <c r="I53" s="4">
        <v>45</v>
      </c>
      <c r="J53" s="60">
        <f>J50+J51-J52</f>
        <v>0</v>
      </c>
      <c r="K53" s="56">
        <f>K50+K51-K52</f>
        <v>0</v>
      </c>
    </row>
    <row r="54" spans="1:11" ht="12.75">
      <c r="A54" s="65"/>
      <c r="B54" s="66"/>
      <c r="C54" s="66"/>
      <c r="D54" s="66"/>
      <c r="E54" s="66"/>
      <c r="F54" s="66"/>
      <c r="G54" s="66"/>
      <c r="H54" s="66"/>
      <c r="I54" s="66"/>
      <c r="J54" s="66"/>
      <c r="K54" s="66"/>
    </row>
  </sheetData>
  <sheetProtection/>
  <mergeCells count="53">
    <mergeCell ref="A3:K3"/>
    <mergeCell ref="A1:K1"/>
    <mergeCell ref="A2:K2"/>
    <mergeCell ref="A4:H4"/>
    <mergeCell ref="A9:H9"/>
    <mergeCell ref="A10:H10"/>
    <mergeCell ref="A11:H11"/>
    <mergeCell ref="A12:H12"/>
    <mergeCell ref="A5:H5"/>
    <mergeCell ref="A6:K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H21"/>
    <mergeCell ref="A22:K22"/>
    <mergeCell ref="A23:H23"/>
    <mergeCell ref="A24:H24"/>
    <mergeCell ref="A33:H33"/>
    <mergeCell ref="A34:H34"/>
    <mergeCell ref="A35:K35"/>
    <mergeCell ref="A36:H36"/>
    <mergeCell ref="A29:H29"/>
    <mergeCell ref="A30:H30"/>
    <mergeCell ref="A31:H31"/>
    <mergeCell ref="A32:H32"/>
    <mergeCell ref="A41:H41"/>
    <mergeCell ref="A42:H42"/>
    <mergeCell ref="A43:H43"/>
    <mergeCell ref="A44:H44"/>
    <mergeCell ref="A37:H37"/>
    <mergeCell ref="A38:H38"/>
    <mergeCell ref="A39:H39"/>
    <mergeCell ref="A40:H40"/>
    <mergeCell ref="A53:H53"/>
    <mergeCell ref="A48:H48"/>
    <mergeCell ref="A49:H49"/>
    <mergeCell ref="A50:H50"/>
    <mergeCell ref="A51:H51"/>
    <mergeCell ref="A45:H45"/>
    <mergeCell ref="A46:H46"/>
    <mergeCell ref="A47:H47"/>
    <mergeCell ref="A52:H52"/>
  </mergeCells>
  <dataValidations count="1">
    <dataValidation allowBlank="1" sqref="A1:IV65536"/>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125" zoomScaleSheetLayoutView="125" zoomScalePageLayoutView="0" workbookViewId="0" topLeftCell="A1">
      <selection activeCell="A16" sqref="A16:H16"/>
    </sheetView>
  </sheetViews>
  <sheetFormatPr defaultColWidth="9.140625" defaultRowHeight="12.75"/>
  <cols>
    <col min="1" max="4" width="9.140625" style="71" customWidth="1"/>
    <col min="5" max="5" width="10.140625" style="71" bestFit="1" customWidth="1"/>
    <col min="6" max="10" width="9.140625" style="71" customWidth="1"/>
    <col min="11" max="11" width="9.421875" style="71" bestFit="1" customWidth="1"/>
    <col min="12" max="12" width="9.8515625" style="71" bestFit="1" customWidth="1"/>
    <col min="13" max="16384" width="9.140625" style="71" customWidth="1"/>
  </cols>
  <sheetData>
    <row r="1" spans="1:12" ht="12.75">
      <c r="A1" s="322" t="s">
        <v>281</v>
      </c>
      <c r="B1" s="323"/>
      <c r="C1" s="323"/>
      <c r="D1" s="323"/>
      <c r="E1" s="323"/>
      <c r="F1" s="323"/>
      <c r="G1" s="323"/>
      <c r="H1" s="323"/>
      <c r="I1" s="323"/>
      <c r="J1" s="323"/>
      <c r="K1" s="323"/>
      <c r="L1" s="70"/>
    </row>
    <row r="2" spans="1:12" ht="15.75">
      <c r="A2" s="37"/>
      <c r="B2" s="69"/>
      <c r="C2" s="307" t="s">
        <v>282</v>
      </c>
      <c r="D2" s="307"/>
      <c r="E2" s="156" t="s">
        <v>398</v>
      </c>
      <c r="F2" s="38" t="s">
        <v>250</v>
      </c>
      <c r="G2" s="308" t="s">
        <v>399</v>
      </c>
      <c r="H2" s="309"/>
      <c r="I2" s="69"/>
      <c r="J2" s="69"/>
      <c r="K2" s="69"/>
      <c r="L2" s="72"/>
    </row>
    <row r="3" spans="1:11" ht="23.25">
      <c r="A3" s="310" t="s">
        <v>59</v>
      </c>
      <c r="B3" s="310"/>
      <c r="C3" s="310"/>
      <c r="D3" s="310"/>
      <c r="E3" s="310"/>
      <c r="F3" s="310"/>
      <c r="G3" s="310"/>
      <c r="H3" s="310"/>
      <c r="I3" s="75" t="s">
        <v>305</v>
      </c>
      <c r="J3" s="76" t="s">
        <v>150</v>
      </c>
      <c r="K3" s="76" t="s">
        <v>151</v>
      </c>
    </row>
    <row r="4" spans="1:11" ht="12.75">
      <c r="A4" s="311">
        <v>1</v>
      </c>
      <c r="B4" s="311"/>
      <c r="C4" s="311"/>
      <c r="D4" s="311"/>
      <c r="E4" s="311"/>
      <c r="F4" s="311"/>
      <c r="G4" s="311"/>
      <c r="H4" s="311"/>
      <c r="I4" s="78">
        <v>2</v>
      </c>
      <c r="J4" s="77" t="s">
        <v>283</v>
      </c>
      <c r="K4" s="77" t="s">
        <v>284</v>
      </c>
    </row>
    <row r="5" spans="1:11" ht="12.75">
      <c r="A5" s="312" t="s">
        <v>285</v>
      </c>
      <c r="B5" s="313"/>
      <c r="C5" s="313"/>
      <c r="D5" s="313"/>
      <c r="E5" s="313"/>
      <c r="F5" s="313"/>
      <c r="G5" s="313"/>
      <c r="H5" s="313"/>
      <c r="I5" s="39">
        <v>1</v>
      </c>
      <c r="J5" s="6">
        <v>60000000</v>
      </c>
      <c r="K5" s="40">
        <v>60000000</v>
      </c>
    </row>
    <row r="6" spans="1:11" ht="12.75">
      <c r="A6" s="312" t="s">
        <v>286</v>
      </c>
      <c r="B6" s="313"/>
      <c r="C6" s="313"/>
      <c r="D6" s="313"/>
      <c r="E6" s="313"/>
      <c r="F6" s="313"/>
      <c r="G6" s="313"/>
      <c r="H6" s="313"/>
      <c r="I6" s="39">
        <v>2</v>
      </c>
      <c r="J6" s="7">
        <v>37089626</v>
      </c>
      <c r="K6" s="41">
        <v>37089626</v>
      </c>
    </row>
    <row r="7" spans="1:11" ht="12.75">
      <c r="A7" s="312" t="s">
        <v>287</v>
      </c>
      <c r="B7" s="313"/>
      <c r="C7" s="313"/>
      <c r="D7" s="313"/>
      <c r="E7" s="313"/>
      <c r="F7" s="313"/>
      <c r="G7" s="313"/>
      <c r="H7" s="313"/>
      <c r="I7" s="39">
        <v>3</v>
      </c>
      <c r="J7" s="7">
        <v>59320658</v>
      </c>
      <c r="K7" s="41">
        <v>53596076</v>
      </c>
    </row>
    <row r="8" spans="1:11" ht="12.75">
      <c r="A8" s="312" t="s">
        <v>288</v>
      </c>
      <c r="B8" s="313"/>
      <c r="C8" s="313"/>
      <c r="D8" s="313"/>
      <c r="E8" s="313"/>
      <c r="F8" s="313"/>
      <c r="G8" s="313"/>
      <c r="H8" s="313"/>
      <c r="I8" s="39">
        <v>4</v>
      </c>
      <c r="J8" s="7">
        <v>215576658</v>
      </c>
      <c r="K8" s="41">
        <v>231098786</v>
      </c>
    </row>
    <row r="9" spans="1:11" ht="12.75">
      <c r="A9" s="312" t="s">
        <v>289</v>
      </c>
      <c r="B9" s="313"/>
      <c r="C9" s="313"/>
      <c r="D9" s="313"/>
      <c r="E9" s="313"/>
      <c r="F9" s="313"/>
      <c r="G9" s="313"/>
      <c r="H9" s="313"/>
      <c r="I9" s="39">
        <v>5</v>
      </c>
      <c r="J9" s="7">
        <v>27840063</v>
      </c>
      <c r="K9" s="41">
        <v>23777976</v>
      </c>
    </row>
    <row r="10" spans="1:11" ht="12.75">
      <c r="A10" s="312" t="s">
        <v>290</v>
      </c>
      <c r="B10" s="313"/>
      <c r="C10" s="313"/>
      <c r="D10" s="313"/>
      <c r="E10" s="313"/>
      <c r="F10" s="313"/>
      <c r="G10" s="313"/>
      <c r="H10" s="313"/>
      <c r="I10" s="39">
        <v>6</v>
      </c>
      <c r="J10" s="7">
        <v>543758</v>
      </c>
      <c r="K10" s="41">
        <v>151327</v>
      </c>
    </row>
    <row r="11" spans="1:11" ht="12.75">
      <c r="A11" s="312" t="s">
        <v>291</v>
      </c>
      <c r="B11" s="313"/>
      <c r="C11" s="313"/>
      <c r="D11" s="313"/>
      <c r="E11" s="313"/>
      <c r="F11" s="313"/>
      <c r="G11" s="313"/>
      <c r="H11" s="313"/>
      <c r="I11" s="39">
        <v>7</v>
      </c>
      <c r="J11" s="7"/>
      <c r="K11" s="41"/>
    </row>
    <row r="12" spans="1:11" ht="12.75">
      <c r="A12" s="312" t="s">
        <v>292</v>
      </c>
      <c r="B12" s="313"/>
      <c r="C12" s="313"/>
      <c r="D12" s="313"/>
      <c r="E12" s="313"/>
      <c r="F12" s="313"/>
      <c r="G12" s="313"/>
      <c r="H12" s="313"/>
      <c r="I12" s="39">
        <v>8</v>
      </c>
      <c r="J12" s="7"/>
      <c r="K12" s="41"/>
    </row>
    <row r="13" spans="1:11" ht="12.75">
      <c r="A13" s="312" t="s">
        <v>293</v>
      </c>
      <c r="B13" s="313"/>
      <c r="C13" s="313"/>
      <c r="D13" s="313"/>
      <c r="E13" s="313"/>
      <c r="F13" s="313"/>
      <c r="G13" s="313"/>
      <c r="H13" s="313"/>
      <c r="I13" s="39">
        <v>9</v>
      </c>
      <c r="J13" s="7"/>
      <c r="K13" s="41"/>
    </row>
    <row r="14" spans="1:12" ht="12.75">
      <c r="A14" s="314" t="s">
        <v>294</v>
      </c>
      <c r="B14" s="315"/>
      <c r="C14" s="315"/>
      <c r="D14" s="315"/>
      <c r="E14" s="315"/>
      <c r="F14" s="315"/>
      <c r="G14" s="315"/>
      <c r="H14" s="315"/>
      <c r="I14" s="39">
        <v>10</v>
      </c>
      <c r="J14" s="48">
        <f>SUM(J5:J13)</f>
        <v>400370763</v>
      </c>
      <c r="K14" s="73">
        <f>SUM(K5:K13)</f>
        <v>405713791</v>
      </c>
      <c r="L14" s="155"/>
    </row>
    <row r="15" spans="1:11" ht="12.75">
      <c r="A15" s="312" t="s">
        <v>295</v>
      </c>
      <c r="B15" s="313"/>
      <c r="C15" s="313"/>
      <c r="D15" s="313"/>
      <c r="E15" s="313"/>
      <c r="F15" s="313"/>
      <c r="G15" s="313"/>
      <c r="H15" s="313"/>
      <c r="I15" s="39">
        <v>11</v>
      </c>
      <c r="J15" s="7"/>
      <c r="K15" s="41"/>
    </row>
    <row r="16" spans="1:11" ht="12.75">
      <c r="A16" s="312" t="s">
        <v>296</v>
      </c>
      <c r="B16" s="313"/>
      <c r="C16" s="313"/>
      <c r="D16" s="313"/>
      <c r="E16" s="313"/>
      <c r="F16" s="313"/>
      <c r="G16" s="313"/>
      <c r="H16" s="313"/>
      <c r="I16" s="39">
        <v>12</v>
      </c>
      <c r="J16" s="7">
        <v>-2469024</v>
      </c>
      <c r="K16" s="41">
        <v>-1308995</v>
      </c>
    </row>
    <row r="17" spans="1:11" ht="12.75">
      <c r="A17" s="312" t="s">
        <v>297</v>
      </c>
      <c r="B17" s="313"/>
      <c r="C17" s="313"/>
      <c r="D17" s="313"/>
      <c r="E17" s="313"/>
      <c r="F17" s="313"/>
      <c r="G17" s="313"/>
      <c r="H17" s="313"/>
      <c r="I17" s="39">
        <v>13</v>
      </c>
      <c r="J17" s="7"/>
      <c r="K17" s="41"/>
    </row>
    <row r="18" spans="1:11" ht="12.75">
      <c r="A18" s="312" t="s">
        <v>298</v>
      </c>
      <c r="B18" s="313"/>
      <c r="C18" s="313"/>
      <c r="D18" s="313"/>
      <c r="E18" s="313"/>
      <c r="F18" s="313"/>
      <c r="G18" s="313"/>
      <c r="H18" s="313"/>
      <c r="I18" s="39">
        <v>14</v>
      </c>
      <c r="J18" s="7"/>
      <c r="K18" s="41"/>
    </row>
    <row r="19" spans="1:11" ht="12.75">
      <c r="A19" s="312" t="s">
        <v>299</v>
      </c>
      <c r="B19" s="313"/>
      <c r="C19" s="313"/>
      <c r="D19" s="313"/>
      <c r="E19" s="313"/>
      <c r="F19" s="313"/>
      <c r="G19" s="313"/>
      <c r="H19" s="313"/>
      <c r="I19" s="39">
        <v>15</v>
      </c>
      <c r="J19" s="7"/>
      <c r="K19" s="41"/>
    </row>
    <row r="20" spans="1:12" ht="12.75">
      <c r="A20" s="312" t="s">
        <v>300</v>
      </c>
      <c r="B20" s="313"/>
      <c r="C20" s="313"/>
      <c r="D20" s="313"/>
      <c r="E20" s="313"/>
      <c r="F20" s="313"/>
      <c r="G20" s="313"/>
      <c r="H20" s="313"/>
      <c r="I20" s="39">
        <v>16</v>
      </c>
      <c r="J20" s="7">
        <v>15884008</v>
      </c>
      <c r="K20" s="41">
        <v>6652023</v>
      </c>
      <c r="L20" s="155"/>
    </row>
    <row r="21" spans="1:11" ht="12.75">
      <c r="A21" s="314" t="s">
        <v>301</v>
      </c>
      <c r="B21" s="315"/>
      <c r="C21" s="315"/>
      <c r="D21" s="315"/>
      <c r="E21" s="315"/>
      <c r="F21" s="315"/>
      <c r="G21" s="315"/>
      <c r="H21" s="315"/>
      <c r="I21" s="39">
        <v>17</v>
      </c>
      <c r="J21" s="56">
        <f>SUM(J15:J20)</f>
        <v>13414984</v>
      </c>
      <c r="K21" s="74">
        <f>SUM(K15:K20)</f>
        <v>5343028</v>
      </c>
    </row>
    <row r="22" spans="1:11" ht="12.75">
      <c r="A22" s="324"/>
      <c r="B22" s="325"/>
      <c r="C22" s="325"/>
      <c r="D22" s="325"/>
      <c r="E22" s="325"/>
      <c r="F22" s="325"/>
      <c r="G22" s="325"/>
      <c r="H22" s="325"/>
      <c r="I22" s="326"/>
      <c r="J22" s="326"/>
      <c r="K22" s="327"/>
    </row>
    <row r="23" spans="1:11" ht="12.75">
      <c r="A23" s="316" t="s">
        <v>302</v>
      </c>
      <c r="B23" s="317"/>
      <c r="C23" s="317"/>
      <c r="D23" s="317"/>
      <c r="E23" s="317"/>
      <c r="F23" s="317"/>
      <c r="G23" s="317"/>
      <c r="H23" s="317"/>
      <c r="I23" s="42">
        <v>18</v>
      </c>
      <c r="J23" s="6">
        <v>27840063</v>
      </c>
      <c r="K23" s="40">
        <v>23777976</v>
      </c>
    </row>
    <row r="24" spans="1:11" ht="17.25" customHeight="1">
      <c r="A24" s="318" t="s">
        <v>303</v>
      </c>
      <c r="B24" s="319"/>
      <c r="C24" s="319"/>
      <c r="D24" s="319"/>
      <c r="E24" s="319"/>
      <c r="F24" s="319"/>
      <c r="G24" s="319"/>
      <c r="H24" s="319"/>
      <c r="I24" s="43">
        <v>19</v>
      </c>
      <c r="J24" s="56"/>
      <c r="K24" s="74"/>
    </row>
    <row r="25" spans="1:11" ht="30" customHeight="1">
      <c r="A25" s="320" t="s">
        <v>304</v>
      </c>
      <c r="B25" s="321"/>
      <c r="C25" s="321"/>
      <c r="D25" s="321"/>
      <c r="E25" s="321"/>
      <c r="F25" s="321"/>
      <c r="G25" s="321"/>
      <c r="H25" s="321"/>
      <c r="I25" s="321"/>
      <c r="J25" s="321"/>
      <c r="K25" s="321"/>
    </row>
  </sheetData>
  <sheetProtection/>
  <protectedRanges>
    <protectedRange sqref="E2" name="Range1_1"/>
    <protectedRange sqref="G2:H2" name="Range1"/>
  </protectedRanges>
  <mergeCells count="26">
    <mergeCell ref="A23:H23"/>
    <mergeCell ref="A24:H24"/>
    <mergeCell ref="A25:K25"/>
    <mergeCell ref="A1:K1"/>
    <mergeCell ref="A19:H19"/>
    <mergeCell ref="A20:H20"/>
    <mergeCell ref="A21:H21"/>
    <mergeCell ref="A22:K22"/>
    <mergeCell ref="A15:H15"/>
    <mergeCell ref="A16:H16"/>
    <mergeCell ref="A7:H7"/>
    <mergeCell ref="A8:H8"/>
    <mergeCell ref="A9:H9"/>
    <mergeCell ref="A10:H10"/>
    <mergeCell ref="A17:H17"/>
    <mergeCell ref="A18:H18"/>
    <mergeCell ref="A11:H11"/>
    <mergeCell ref="A12:H12"/>
    <mergeCell ref="A13:H13"/>
    <mergeCell ref="A14:H14"/>
    <mergeCell ref="C2:D2"/>
    <mergeCell ref="G2:H2"/>
    <mergeCell ref="A3:H3"/>
    <mergeCell ref="A4:H4"/>
    <mergeCell ref="A5:H5"/>
    <mergeCell ref="A6:H6"/>
  </mergeCells>
  <conditionalFormatting sqref="G2">
    <cfRule type="cellIs" priority="1" dxfId="0" operator="lessThan" stopIfTrue="1">
      <formula>#REF!</formula>
    </cfRule>
  </conditionalFormatting>
  <dataValidations count="1">
    <dataValidation allowBlank="1" sqref="A1:IV65536"/>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L48"/>
  <sheetViews>
    <sheetView view="pageBreakPreview" zoomScale="110" zoomScaleSheetLayoutView="110" zoomScalePageLayoutView="0" workbookViewId="0" topLeftCell="A1">
      <selection activeCell="A5" sqref="A5:J5"/>
    </sheetView>
  </sheetViews>
  <sheetFormatPr defaultColWidth="9.140625" defaultRowHeight="12.75"/>
  <sheetData>
    <row r="1" spans="1:10" ht="12.75">
      <c r="A1" s="34"/>
      <c r="B1" s="34"/>
      <c r="C1" s="34"/>
      <c r="D1" s="34"/>
      <c r="E1" s="34"/>
      <c r="F1" s="34"/>
      <c r="G1" s="34"/>
      <c r="H1" s="34"/>
      <c r="I1" s="34"/>
      <c r="J1" s="34"/>
    </row>
    <row r="2" spans="1:10" ht="15.75">
      <c r="A2" s="330" t="s">
        <v>280</v>
      </c>
      <c r="B2" s="330"/>
      <c r="C2" s="330"/>
      <c r="D2" s="330"/>
      <c r="E2" s="330"/>
      <c r="F2" s="330"/>
      <c r="G2" s="330"/>
      <c r="H2" s="330"/>
      <c r="I2" s="330"/>
      <c r="J2" s="330"/>
    </row>
    <row r="3" spans="1:10" ht="12.75">
      <c r="A3" s="34"/>
      <c r="B3" s="34"/>
      <c r="C3" s="34"/>
      <c r="D3" s="34"/>
      <c r="E3" s="34"/>
      <c r="F3" s="34"/>
      <c r="G3" s="34"/>
      <c r="H3" s="34"/>
      <c r="I3" s="34"/>
      <c r="J3" s="34"/>
    </row>
    <row r="4" spans="1:10" ht="12.75">
      <c r="A4" s="140" t="s">
        <v>367</v>
      </c>
      <c r="B4" s="141"/>
      <c r="C4" s="142"/>
      <c r="D4" s="142"/>
      <c r="E4" s="141"/>
      <c r="F4" s="143"/>
      <c r="G4" s="143"/>
      <c r="H4" s="143"/>
      <c r="I4" s="143"/>
      <c r="J4" s="143"/>
    </row>
    <row r="5" spans="1:10" ht="12.75">
      <c r="A5" s="329" t="s">
        <v>368</v>
      </c>
      <c r="B5" s="329"/>
      <c r="C5" s="329"/>
      <c r="D5" s="329"/>
      <c r="E5" s="329"/>
      <c r="F5" s="329"/>
      <c r="G5" s="329"/>
      <c r="H5" s="329"/>
      <c r="I5" s="329"/>
      <c r="J5" s="329"/>
    </row>
    <row r="6" spans="1:10" ht="12.75">
      <c r="A6" s="140" t="s">
        <v>369</v>
      </c>
      <c r="B6" s="141"/>
      <c r="C6" s="141"/>
      <c r="D6" s="141"/>
      <c r="E6" s="141"/>
      <c r="F6" s="143"/>
      <c r="G6" s="143"/>
      <c r="H6" s="143"/>
      <c r="I6" s="143"/>
      <c r="J6" s="143"/>
    </row>
    <row r="7" spans="1:10" ht="12.75">
      <c r="A7" s="329" t="s">
        <v>370</v>
      </c>
      <c r="B7" s="329"/>
      <c r="C7" s="329"/>
      <c r="D7" s="329"/>
      <c r="E7" s="329"/>
      <c r="F7" s="329"/>
      <c r="G7" s="329"/>
      <c r="H7" s="329"/>
      <c r="I7" s="329"/>
      <c r="J7" s="329"/>
    </row>
    <row r="8" spans="1:10" ht="12.75">
      <c r="A8" s="140" t="s">
        <v>371</v>
      </c>
      <c r="B8" s="144"/>
      <c r="C8" s="144"/>
      <c r="D8" s="144"/>
      <c r="E8" s="144"/>
      <c r="F8" s="143"/>
      <c r="G8" s="143"/>
      <c r="H8" s="143"/>
      <c r="I8" s="143"/>
      <c r="J8" s="143"/>
    </row>
    <row r="9" spans="1:10" ht="29.25" customHeight="1">
      <c r="A9" s="329" t="s">
        <v>391</v>
      </c>
      <c r="B9" s="329"/>
      <c r="C9" s="329"/>
      <c r="D9" s="329"/>
      <c r="E9" s="329"/>
      <c r="F9" s="329"/>
      <c r="G9" s="329"/>
      <c r="H9" s="329"/>
      <c r="I9" s="329"/>
      <c r="J9" s="329"/>
    </row>
    <row r="10" spans="1:10" ht="12.75">
      <c r="A10" s="140" t="s">
        <v>372</v>
      </c>
      <c r="B10" s="141"/>
      <c r="C10" s="141"/>
      <c r="D10" s="141"/>
      <c r="E10" s="141"/>
      <c r="F10" s="143"/>
      <c r="G10" s="143"/>
      <c r="H10" s="143"/>
      <c r="I10" s="143"/>
      <c r="J10" s="143"/>
    </row>
    <row r="11" spans="1:10" ht="12.75">
      <c r="A11" s="329" t="s">
        <v>373</v>
      </c>
      <c r="B11" s="329"/>
      <c r="C11" s="329"/>
      <c r="D11" s="329"/>
      <c r="E11" s="329"/>
      <c r="F11" s="329"/>
      <c r="G11" s="329"/>
      <c r="H11" s="329"/>
      <c r="I11" s="329"/>
      <c r="J11" s="329"/>
    </row>
    <row r="12" spans="1:10" ht="12.75">
      <c r="A12" s="142" t="s">
        <v>374</v>
      </c>
      <c r="B12" s="141"/>
      <c r="C12" s="141"/>
      <c r="D12" s="141"/>
      <c r="E12" s="141"/>
      <c r="F12" s="143"/>
      <c r="G12" s="143"/>
      <c r="H12" s="143"/>
      <c r="I12" s="143"/>
      <c r="J12" s="143"/>
    </row>
    <row r="13" spans="1:10" ht="69" customHeight="1">
      <c r="A13" s="329" t="s">
        <v>375</v>
      </c>
      <c r="B13" s="329"/>
      <c r="C13" s="329"/>
      <c r="D13" s="329"/>
      <c r="E13" s="329"/>
      <c r="F13" s="329"/>
      <c r="G13" s="329"/>
      <c r="H13" s="329"/>
      <c r="I13" s="329"/>
      <c r="J13" s="329"/>
    </row>
    <row r="14" spans="1:10" ht="12.75">
      <c r="A14" s="140" t="s">
        <v>376</v>
      </c>
      <c r="B14" s="144"/>
      <c r="C14" s="144"/>
      <c r="D14" s="144"/>
      <c r="E14" s="144"/>
      <c r="F14" s="143"/>
      <c r="G14" s="143"/>
      <c r="H14" s="143"/>
      <c r="I14" s="143"/>
      <c r="J14" s="143"/>
    </row>
    <row r="15" spans="1:10" ht="12.75">
      <c r="A15" s="328" t="s">
        <v>393</v>
      </c>
      <c r="B15" s="328"/>
      <c r="C15" s="328"/>
      <c r="D15" s="328"/>
      <c r="E15" s="328"/>
      <c r="F15" s="328"/>
      <c r="G15" s="328"/>
      <c r="H15" s="328"/>
      <c r="I15" s="328"/>
      <c r="J15" s="328"/>
    </row>
    <row r="16" spans="1:10" ht="12.75">
      <c r="A16" s="140" t="s">
        <v>377</v>
      </c>
      <c r="B16" s="144"/>
      <c r="C16" s="144"/>
      <c r="D16" s="144"/>
      <c r="E16" s="144"/>
      <c r="F16" s="143"/>
      <c r="G16" s="143"/>
      <c r="H16" s="143"/>
      <c r="I16" s="143"/>
      <c r="J16" s="143"/>
    </row>
    <row r="17" spans="1:10" ht="12.75">
      <c r="A17" s="329" t="s">
        <v>378</v>
      </c>
      <c r="B17" s="329"/>
      <c r="C17" s="329"/>
      <c r="D17" s="329"/>
      <c r="E17" s="329"/>
      <c r="F17" s="329"/>
      <c r="G17" s="329"/>
      <c r="H17" s="329"/>
      <c r="I17" s="329"/>
      <c r="J17" s="329"/>
    </row>
    <row r="18" spans="1:10" ht="12.75">
      <c r="A18" s="140" t="s">
        <v>379</v>
      </c>
      <c r="B18" s="144"/>
      <c r="C18" s="144"/>
      <c r="D18" s="144"/>
      <c r="E18" s="144"/>
      <c r="F18" s="143"/>
      <c r="G18" s="143"/>
      <c r="H18" s="143"/>
      <c r="I18" s="143"/>
      <c r="J18" s="143"/>
    </row>
    <row r="19" spans="1:10" ht="54.75" customHeight="1">
      <c r="A19" s="331" t="s">
        <v>380</v>
      </c>
      <c r="B19" s="331"/>
      <c r="C19" s="331"/>
      <c r="D19" s="331"/>
      <c r="E19" s="331"/>
      <c r="F19" s="331"/>
      <c r="G19" s="331"/>
      <c r="H19" s="331"/>
      <c r="I19" s="331"/>
      <c r="J19" s="331"/>
    </row>
    <row r="20" spans="1:10" ht="12.75">
      <c r="A20" s="140" t="s">
        <v>381</v>
      </c>
      <c r="B20" s="144"/>
      <c r="C20" s="144"/>
      <c r="D20" s="144"/>
      <c r="E20" s="144"/>
      <c r="F20" s="143"/>
      <c r="G20" s="143"/>
      <c r="H20" s="143"/>
      <c r="I20" s="143"/>
      <c r="J20" s="143"/>
    </row>
    <row r="21" spans="1:10" s="145" customFormat="1" ht="42" customHeight="1">
      <c r="A21" s="328" t="s">
        <v>394</v>
      </c>
      <c r="B21" s="328"/>
      <c r="C21" s="328"/>
      <c r="D21" s="328"/>
      <c r="E21" s="328"/>
      <c r="F21" s="328"/>
      <c r="G21" s="328"/>
      <c r="H21" s="328"/>
      <c r="I21" s="328"/>
      <c r="J21" s="328"/>
    </row>
    <row r="22" spans="1:12" ht="12.75">
      <c r="A22" s="146" t="s">
        <v>382</v>
      </c>
      <c r="B22" s="147"/>
      <c r="C22" s="147"/>
      <c r="D22" s="147"/>
      <c r="E22" s="147"/>
      <c r="F22" s="143"/>
      <c r="G22" s="143"/>
      <c r="H22" s="143"/>
      <c r="I22" s="143"/>
      <c r="J22" s="143"/>
      <c r="L22" s="145"/>
    </row>
    <row r="23" spans="1:10" ht="12.75">
      <c r="A23" s="147" t="s">
        <v>383</v>
      </c>
      <c r="B23" s="147"/>
      <c r="C23" s="147"/>
      <c r="D23" s="147"/>
      <c r="E23" s="147"/>
      <c r="F23" s="143"/>
      <c r="G23" s="143"/>
      <c r="H23" s="143"/>
      <c r="I23" s="143"/>
      <c r="J23" s="143"/>
    </row>
    <row r="24" spans="1:10" ht="12.75">
      <c r="A24" s="140" t="s">
        <v>384</v>
      </c>
      <c r="B24" s="144"/>
      <c r="C24" s="144"/>
      <c r="D24" s="144"/>
      <c r="E24" s="144"/>
      <c r="F24" s="143"/>
      <c r="G24" s="143"/>
      <c r="H24" s="143"/>
      <c r="I24" s="143"/>
      <c r="J24" s="143"/>
    </row>
    <row r="25" spans="1:10" ht="12.75">
      <c r="A25" s="329" t="s">
        <v>385</v>
      </c>
      <c r="B25" s="329"/>
      <c r="C25" s="329"/>
      <c r="D25" s="329"/>
      <c r="E25" s="329"/>
      <c r="F25" s="329"/>
      <c r="G25" s="329"/>
      <c r="H25" s="329"/>
      <c r="I25" s="329"/>
      <c r="J25" s="329"/>
    </row>
    <row r="26" spans="1:10" ht="12.75">
      <c r="A26" s="140" t="s">
        <v>386</v>
      </c>
      <c r="B26" s="144"/>
      <c r="C26" s="144"/>
      <c r="D26" s="144"/>
      <c r="E26" s="144"/>
      <c r="F26" s="143"/>
      <c r="G26" s="143"/>
      <c r="H26" s="143"/>
      <c r="I26" s="143"/>
      <c r="J26" s="143"/>
    </row>
    <row r="27" spans="1:10" ht="12.75">
      <c r="A27" s="329" t="s">
        <v>387</v>
      </c>
      <c r="B27" s="329"/>
      <c r="C27" s="329"/>
      <c r="D27" s="329"/>
      <c r="E27" s="329"/>
      <c r="F27" s="329"/>
      <c r="G27" s="329"/>
      <c r="H27" s="329"/>
      <c r="I27" s="329"/>
      <c r="J27" s="329"/>
    </row>
    <row r="28" spans="1:11" ht="12.75">
      <c r="A28" s="140" t="s">
        <v>388</v>
      </c>
      <c r="B28" s="141"/>
      <c r="C28" s="141"/>
      <c r="D28" s="141"/>
      <c r="E28" s="141"/>
      <c r="F28" s="143"/>
      <c r="G28" s="143"/>
      <c r="H28" s="143"/>
      <c r="I28" s="143"/>
      <c r="J28" s="143"/>
      <c r="K28" s="148"/>
    </row>
    <row r="29" spans="1:11" ht="31.5" customHeight="1">
      <c r="A29" s="329" t="s">
        <v>389</v>
      </c>
      <c r="B29" s="329"/>
      <c r="C29" s="329"/>
      <c r="D29" s="329"/>
      <c r="E29" s="329"/>
      <c r="F29" s="329"/>
      <c r="G29" s="329"/>
      <c r="H29" s="329"/>
      <c r="I29" s="329"/>
      <c r="J29" s="329"/>
      <c r="K29" s="148"/>
    </row>
    <row r="30" spans="1:11" ht="12.75">
      <c r="A30" s="140" t="s">
        <v>390</v>
      </c>
      <c r="B30" s="141"/>
      <c r="C30" s="141"/>
      <c r="D30" s="141"/>
      <c r="E30" s="141"/>
      <c r="F30" s="143"/>
      <c r="G30" s="143"/>
      <c r="H30" s="143"/>
      <c r="I30" s="143"/>
      <c r="J30" s="143"/>
      <c r="K30" s="148"/>
    </row>
    <row r="31" spans="1:10" ht="53.25" customHeight="1">
      <c r="A31" s="329" t="s">
        <v>392</v>
      </c>
      <c r="B31" s="329"/>
      <c r="C31" s="329"/>
      <c r="D31" s="329"/>
      <c r="E31" s="329"/>
      <c r="F31" s="329"/>
      <c r="G31" s="329"/>
      <c r="H31" s="329"/>
      <c r="I31" s="329"/>
      <c r="J31" s="329"/>
    </row>
    <row r="32" spans="1:10" ht="12.75">
      <c r="A32" s="35"/>
      <c r="B32" s="35"/>
      <c r="C32" s="35"/>
      <c r="D32" s="35"/>
      <c r="E32" s="35"/>
      <c r="F32" s="35"/>
      <c r="G32" s="35"/>
      <c r="H32" s="35"/>
      <c r="I32" s="35"/>
      <c r="J32" s="35"/>
    </row>
    <row r="33" spans="1:10" ht="12.75">
      <c r="A33" s="35"/>
      <c r="B33" s="35"/>
      <c r="C33" s="35"/>
      <c r="D33" s="35"/>
      <c r="E33" s="35"/>
      <c r="F33" s="35"/>
      <c r="G33" s="35"/>
      <c r="H33" s="35"/>
      <c r="I33" s="35"/>
      <c r="J33" s="35"/>
    </row>
    <row r="34" spans="1:10" ht="12.75">
      <c r="A34" s="35"/>
      <c r="B34" s="35"/>
      <c r="C34" s="35"/>
      <c r="D34" s="35"/>
      <c r="E34" s="35"/>
      <c r="F34" s="35"/>
      <c r="G34" s="35"/>
      <c r="H34" s="35"/>
      <c r="I34" s="35"/>
      <c r="J34" s="35"/>
    </row>
    <row r="35" spans="1:10" ht="12.75">
      <c r="A35" s="35"/>
      <c r="B35" s="35"/>
      <c r="C35" s="35"/>
      <c r="D35" s="35"/>
      <c r="E35" s="35"/>
      <c r="F35" s="35"/>
      <c r="G35" s="35"/>
      <c r="H35" s="35"/>
      <c r="I35" s="35"/>
      <c r="J35" s="35"/>
    </row>
    <row r="36" spans="1:10" ht="12.75">
      <c r="A36" s="35"/>
      <c r="B36" s="35"/>
      <c r="C36" s="35"/>
      <c r="D36" s="35"/>
      <c r="E36" s="35"/>
      <c r="F36" s="35"/>
      <c r="G36" s="35"/>
      <c r="H36" s="35"/>
      <c r="I36" s="35"/>
      <c r="J36" s="35"/>
    </row>
    <row r="37" spans="1:10" ht="12.75">
      <c r="A37" s="35"/>
      <c r="B37" s="35"/>
      <c r="C37" s="35"/>
      <c r="D37" s="35"/>
      <c r="E37" s="35"/>
      <c r="F37" s="35"/>
      <c r="G37" s="35"/>
      <c r="H37" s="35"/>
      <c r="I37" s="35"/>
      <c r="J37" s="35"/>
    </row>
    <row r="38" spans="1:10" ht="12.75">
      <c r="A38" s="35"/>
      <c r="B38" s="35"/>
      <c r="C38" s="35"/>
      <c r="D38" s="35"/>
      <c r="E38" s="35"/>
      <c r="F38" s="35"/>
      <c r="G38" s="35"/>
      <c r="H38" s="35"/>
      <c r="I38" s="35"/>
      <c r="J38" s="35"/>
    </row>
    <row r="39" spans="1:10" ht="12.75">
      <c r="A39" s="35"/>
      <c r="B39" s="35"/>
      <c r="C39" s="35"/>
      <c r="D39" s="35"/>
      <c r="E39" s="35"/>
      <c r="F39" s="35"/>
      <c r="G39" s="35"/>
      <c r="H39" s="35"/>
      <c r="I39" s="35"/>
      <c r="J39" s="35"/>
    </row>
    <row r="40" spans="1:10" ht="12.75">
      <c r="A40" s="35"/>
      <c r="B40" s="35"/>
      <c r="C40" s="35"/>
      <c r="D40" s="35"/>
      <c r="E40" s="35"/>
      <c r="F40" s="35"/>
      <c r="G40" s="35"/>
      <c r="H40" s="35"/>
      <c r="I40" s="35"/>
      <c r="J40" s="35"/>
    </row>
    <row r="41" spans="1:10" ht="12.75">
      <c r="A41" s="35"/>
      <c r="B41" s="35"/>
      <c r="C41" s="35"/>
      <c r="D41" s="35"/>
      <c r="E41" s="35"/>
      <c r="F41" s="35"/>
      <c r="G41" s="35"/>
      <c r="H41" s="35"/>
      <c r="I41" s="35"/>
      <c r="J41" s="35"/>
    </row>
    <row r="42" spans="1:10" ht="12.75">
      <c r="A42" s="35"/>
      <c r="B42" s="35"/>
      <c r="C42" s="35"/>
      <c r="D42" s="35"/>
      <c r="E42" s="35"/>
      <c r="F42" s="35"/>
      <c r="G42" s="35"/>
      <c r="H42" s="35"/>
      <c r="I42" s="35"/>
      <c r="J42" s="35"/>
    </row>
    <row r="43" spans="1:10" ht="12.75">
      <c r="A43" s="35"/>
      <c r="B43" s="35"/>
      <c r="C43" s="35"/>
      <c r="D43" s="35"/>
      <c r="E43" s="35"/>
      <c r="F43" s="35"/>
      <c r="G43" s="35"/>
      <c r="H43" s="35"/>
      <c r="I43" s="35"/>
      <c r="J43" s="35"/>
    </row>
    <row r="44" spans="1:10" ht="12.75">
      <c r="A44" s="35"/>
      <c r="B44" s="35"/>
      <c r="C44" s="35"/>
      <c r="D44" s="35"/>
      <c r="E44" s="35"/>
      <c r="F44" s="35"/>
      <c r="G44" s="35"/>
      <c r="H44" s="35"/>
      <c r="I44" s="35"/>
      <c r="J44" s="35"/>
    </row>
    <row r="45" spans="1:10" ht="12.75">
      <c r="A45" s="35"/>
      <c r="B45" s="35"/>
      <c r="C45" s="35"/>
      <c r="D45" s="35"/>
      <c r="E45" s="35"/>
      <c r="F45" s="35"/>
      <c r="G45" s="35"/>
      <c r="H45" s="35"/>
      <c r="I45" s="35"/>
      <c r="J45" s="35"/>
    </row>
    <row r="46" spans="1:10" ht="15">
      <c r="A46" s="35"/>
      <c r="B46" s="35"/>
      <c r="C46" s="35"/>
      <c r="D46" s="35"/>
      <c r="E46" s="35"/>
      <c r="F46" s="35"/>
      <c r="G46" s="35"/>
      <c r="H46" s="35"/>
      <c r="I46" s="36"/>
      <c r="J46" s="35"/>
    </row>
    <row r="47" spans="1:10" ht="12.75">
      <c r="A47" s="35"/>
      <c r="B47" s="35"/>
      <c r="C47" s="35"/>
      <c r="D47" s="35"/>
      <c r="E47" s="35"/>
      <c r="F47" s="35"/>
      <c r="G47" s="35"/>
      <c r="H47" s="35"/>
      <c r="I47" s="35"/>
      <c r="J47" s="35"/>
    </row>
    <row r="48" spans="1:10" ht="12.75">
      <c r="A48" s="35"/>
      <c r="B48" s="35"/>
      <c r="C48" s="35"/>
      <c r="D48" s="35"/>
      <c r="E48" s="35"/>
      <c r="F48" s="35"/>
      <c r="G48" s="35"/>
      <c r="H48" s="35"/>
      <c r="I48" s="35"/>
      <c r="J48" s="35"/>
    </row>
  </sheetData>
  <sheetProtection/>
  <mergeCells count="14">
    <mergeCell ref="A19:J19"/>
    <mergeCell ref="A21:J21"/>
    <mergeCell ref="A25:J25"/>
    <mergeCell ref="A27:J27"/>
    <mergeCell ref="A29:J29"/>
    <mergeCell ref="A31:J31"/>
    <mergeCell ref="A15:J15"/>
    <mergeCell ref="A17:J17"/>
    <mergeCell ref="A2:J2"/>
    <mergeCell ref="A5:J5"/>
    <mergeCell ref="A7:J7"/>
    <mergeCell ref="A9:J9"/>
    <mergeCell ref="A11:J11"/>
    <mergeCell ref="A13:J13"/>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31:J31 A29:J29 A27:J27 A25:J25 A7:J7 A5 A9:J9 A11:J11 A13:J13 A15:J15 A17:J17 A19:J19 A21:J23">
      <formula1>4</formula1>
      <formula2>1000</formula2>
    </dataValidation>
  </dataValidations>
  <printOptions/>
  <pageMargins left="0.75" right="0.75" top="1" bottom="1" header="0.5" footer="0.5"/>
  <pageSetup horizontalDpi="600" verticalDpi="600" orientation="portrait" paperSize="9" scale="9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Tina Funarić</cp:lastModifiedBy>
  <cp:lastPrinted>2018-07-27T07:25:29Z</cp:lastPrinted>
  <dcterms:created xsi:type="dcterms:W3CDTF">2008-10-17T11:51:54Z</dcterms:created>
  <dcterms:modified xsi:type="dcterms:W3CDTF">2018-07-27T11:30:18Z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